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ANA\Desktop\"/>
    </mc:Choice>
  </mc:AlternateContent>
  <bookViews>
    <workbookView xWindow="0" yWindow="0" windowWidth="15360" windowHeight="7800" activeTab="2"/>
  </bookViews>
  <sheets>
    <sheet name="ภดส.3" sheetId="1" r:id="rId1"/>
    <sheet name="ภดส.1" sheetId="2" r:id="rId2"/>
    <sheet name="ภดส.7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7" i="3" l="1"/>
  <c r="J237" i="3" s="1"/>
  <c r="W237" i="3" s="1"/>
  <c r="Y237" i="3" s="1"/>
  <c r="AA237" i="3" s="1"/>
  <c r="J236" i="3"/>
  <c r="W236" i="3" s="1"/>
  <c r="Y236" i="3" s="1"/>
  <c r="AA236" i="3" s="1"/>
  <c r="H236" i="3"/>
  <c r="R235" i="3"/>
  <c r="H235" i="3"/>
  <c r="J235" i="3" s="1"/>
  <c r="R234" i="3"/>
  <c r="H234" i="3"/>
  <c r="J234" i="3" s="1"/>
  <c r="R232" i="3"/>
  <c r="U232" i="3" s="1"/>
  <c r="V232" i="3" s="1"/>
  <c r="W232" i="3" s="1"/>
  <c r="Y232" i="3" s="1"/>
  <c r="AA232" i="3" s="1"/>
  <c r="H232" i="3"/>
  <c r="J232" i="3" s="1"/>
  <c r="J230" i="3"/>
  <c r="W230" i="3" s="1"/>
  <c r="Y230" i="3" s="1"/>
  <c r="AA230" i="3" s="1"/>
  <c r="H230" i="3"/>
  <c r="H229" i="3"/>
  <c r="J229" i="3" s="1"/>
  <c r="W229" i="3" s="1"/>
  <c r="Y229" i="3" s="1"/>
  <c r="AA229" i="3" s="1"/>
  <c r="R228" i="3"/>
  <c r="U228" i="3" s="1"/>
  <c r="H228" i="3"/>
  <c r="J228" i="3" s="1"/>
  <c r="H226" i="3"/>
  <c r="J226" i="3" s="1"/>
  <c r="W226" i="3" s="1"/>
  <c r="Y226" i="3" s="1"/>
  <c r="AA226" i="3" s="1"/>
  <c r="H225" i="3"/>
  <c r="J225" i="3" s="1"/>
  <c r="W225" i="3" s="1"/>
  <c r="Y225" i="3" s="1"/>
  <c r="AA225" i="3" s="1"/>
  <c r="R224" i="3"/>
  <c r="U224" i="3" s="1"/>
  <c r="V224" i="3" s="1"/>
  <c r="H224" i="3"/>
  <c r="J224" i="3" s="1"/>
  <c r="J222" i="3"/>
  <c r="W222" i="3" s="1"/>
  <c r="Y222" i="3" s="1"/>
  <c r="AA222" i="3" s="1"/>
  <c r="H222" i="3"/>
  <c r="R221" i="3"/>
  <c r="J221" i="3"/>
  <c r="H221" i="3"/>
  <c r="R219" i="3"/>
  <c r="J219" i="3"/>
  <c r="H219" i="3"/>
  <c r="R218" i="3"/>
  <c r="J218" i="3"/>
  <c r="H218" i="3"/>
  <c r="W216" i="3"/>
  <c r="Y216" i="3" s="1"/>
  <c r="AA216" i="3" s="1"/>
  <c r="J216" i="3"/>
  <c r="H216" i="3"/>
  <c r="H214" i="3"/>
  <c r="J214" i="3" s="1"/>
  <c r="W214" i="3" s="1"/>
  <c r="Y214" i="3" s="1"/>
  <c r="AA214" i="3" s="1"/>
  <c r="H213" i="3"/>
  <c r="J213" i="3" s="1"/>
  <c r="W213" i="3" s="1"/>
  <c r="Y213" i="3" s="1"/>
  <c r="AA213" i="3" s="1"/>
  <c r="V212" i="3"/>
  <c r="W212" i="3" s="1"/>
  <c r="Y212" i="3" s="1"/>
  <c r="AA212" i="3" s="1"/>
  <c r="U212" i="3"/>
  <c r="R212" i="3"/>
  <c r="H212" i="3"/>
  <c r="U211" i="3"/>
  <c r="V211" i="3" s="1"/>
  <c r="W211" i="3" s="1"/>
  <c r="Y211" i="3" s="1"/>
  <c r="AA211" i="3" s="1"/>
  <c r="R211" i="3"/>
  <c r="H211" i="3"/>
  <c r="J211" i="3" s="1"/>
  <c r="H209" i="3"/>
  <c r="J209" i="3" s="1"/>
  <c r="W209" i="3" s="1"/>
  <c r="Y209" i="3" s="1"/>
  <c r="AA209" i="3" s="1"/>
  <c r="J208" i="3"/>
  <c r="W208" i="3" s="1"/>
  <c r="Y208" i="3" s="1"/>
  <c r="AA208" i="3" s="1"/>
  <c r="H208" i="3"/>
  <c r="R207" i="3"/>
  <c r="J207" i="3"/>
  <c r="H207" i="3"/>
  <c r="R206" i="3"/>
  <c r="J206" i="3"/>
  <c r="H206" i="3"/>
  <c r="W204" i="3"/>
  <c r="Y204" i="3" s="1"/>
  <c r="AA204" i="3" s="1"/>
  <c r="J204" i="3"/>
  <c r="H204" i="3"/>
  <c r="R203" i="3"/>
  <c r="U203" i="3" s="1"/>
  <c r="H203" i="3"/>
  <c r="J203" i="3" s="1"/>
  <c r="H201" i="3"/>
  <c r="J201" i="3" s="1"/>
  <c r="W201" i="3" s="1"/>
  <c r="Y201" i="3" s="1"/>
  <c r="AA201" i="3" s="1"/>
  <c r="U200" i="3"/>
  <c r="V200" i="3" s="1"/>
  <c r="R200" i="3"/>
  <c r="H200" i="3"/>
  <c r="J200" i="3" s="1"/>
  <c r="V198" i="3"/>
  <c r="W198" i="3" s="1"/>
  <c r="Y198" i="3" s="1"/>
  <c r="AA198" i="3" s="1"/>
  <c r="U198" i="3"/>
  <c r="R198" i="3"/>
  <c r="H198" i="3"/>
  <c r="J198" i="3" s="1"/>
  <c r="V196" i="3"/>
  <c r="W196" i="3" s="1"/>
  <c r="Y196" i="3" s="1"/>
  <c r="AA196" i="3" s="1"/>
  <c r="U196" i="3"/>
  <c r="R196" i="3"/>
  <c r="H196" i="3"/>
  <c r="J196" i="3" s="1"/>
  <c r="V194" i="3"/>
  <c r="W194" i="3" s="1"/>
  <c r="Y194" i="3" s="1"/>
  <c r="AA194" i="3" s="1"/>
  <c r="U194" i="3"/>
  <c r="R194" i="3"/>
  <c r="H194" i="3"/>
  <c r="J194" i="3" s="1"/>
  <c r="J192" i="3"/>
  <c r="W192" i="3" s="1"/>
  <c r="Y192" i="3" s="1"/>
  <c r="AA192" i="3" s="1"/>
  <c r="H192" i="3"/>
  <c r="R191" i="3"/>
  <c r="U191" i="3" s="1"/>
  <c r="V191" i="3" s="1"/>
  <c r="H191" i="3"/>
  <c r="J191" i="3" s="1"/>
  <c r="H189" i="3"/>
  <c r="J189" i="3" s="1"/>
  <c r="U187" i="3"/>
  <c r="V187" i="3" s="1"/>
  <c r="W187" i="3" s="1"/>
  <c r="Y187" i="3" s="1"/>
  <c r="AA187" i="3" s="1"/>
  <c r="J187" i="3"/>
  <c r="H187" i="3"/>
  <c r="R185" i="3"/>
  <c r="J185" i="3"/>
  <c r="H185" i="3"/>
  <c r="H183" i="3"/>
  <c r="J183" i="3" s="1"/>
  <c r="W183" i="3" s="1"/>
  <c r="Y183" i="3" s="1"/>
  <c r="AA183" i="3" s="1"/>
  <c r="H182" i="3"/>
  <c r="J182" i="3" s="1"/>
  <c r="W182" i="3" s="1"/>
  <c r="Y182" i="3" s="1"/>
  <c r="AA182" i="3" s="1"/>
  <c r="H181" i="3"/>
  <c r="J181" i="3" s="1"/>
  <c r="W181" i="3" s="1"/>
  <c r="Y181" i="3" s="1"/>
  <c r="AA181" i="3" s="1"/>
  <c r="J180" i="3"/>
  <c r="W180" i="3" s="1"/>
  <c r="Y180" i="3" s="1"/>
  <c r="AA180" i="3" s="1"/>
  <c r="H180" i="3"/>
  <c r="H179" i="3"/>
  <c r="J179" i="3" s="1"/>
  <c r="W179" i="3" s="1"/>
  <c r="Y179" i="3" s="1"/>
  <c r="AA179" i="3" s="1"/>
  <c r="R178" i="3"/>
  <c r="U178" i="3" s="1"/>
  <c r="H178" i="3"/>
  <c r="J178" i="3" s="1"/>
  <c r="R177" i="3"/>
  <c r="U177" i="3" s="1"/>
  <c r="H177" i="3"/>
  <c r="J177" i="3" s="1"/>
  <c r="R176" i="3"/>
  <c r="U176" i="3" s="1"/>
  <c r="H176" i="3"/>
  <c r="J176" i="3" s="1"/>
  <c r="H174" i="3"/>
  <c r="J174" i="3" s="1"/>
  <c r="W174" i="3" s="1"/>
  <c r="Y174" i="3" s="1"/>
  <c r="AA174" i="3" s="1"/>
  <c r="U173" i="3"/>
  <c r="V173" i="3" s="1"/>
  <c r="W173" i="3" s="1"/>
  <c r="Y173" i="3" s="1"/>
  <c r="AA173" i="3" s="1"/>
  <c r="R173" i="3"/>
  <c r="H173" i="3"/>
  <c r="J173" i="3" s="1"/>
  <c r="H171" i="3"/>
  <c r="J171" i="3" s="1"/>
  <c r="W171" i="3" s="1"/>
  <c r="Y171" i="3" s="1"/>
  <c r="AA171" i="3" s="1"/>
  <c r="J169" i="3"/>
  <c r="W169" i="3" s="1"/>
  <c r="Y169" i="3" s="1"/>
  <c r="AA169" i="3" s="1"/>
  <c r="H169" i="3"/>
  <c r="R168" i="3"/>
  <c r="J168" i="3"/>
  <c r="H168" i="3"/>
  <c r="H166" i="3"/>
  <c r="J166" i="3" s="1"/>
  <c r="W166" i="3" s="1"/>
  <c r="Y166" i="3" s="1"/>
  <c r="AA166" i="3" s="1"/>
  <c r="R165" i="3"/>
  <c r="U165" i="3" s="1"/>
  <c r="H165" i="3"/>
  <c r="J165" i="3" s="1"/>
  <c r="H163" i="3"/>
  <c r="J163" i="3" s="1"/>
  <c r="J162" i="3"/>
  <c r="W162" i="3" s="1"/>
  <c r="Y162" i="3" s="1"/>
  <c r="AA162" i="3" s="1"/>
  <c r="H162" i="3"/>
  <c r="H161" i="3"/>
  <c r="J161" i="3" s="1"/>
  <c r="W161" i="3" s="1"/>
  <c r="Y161" i="3" s="1"/>
  <c r="AA161" i="3" s="1"/>
  <c r="H160" i="3"/>
  <c r="J160" i="3" s="1"/>
  <c r="W160" i="3" s="1"/>
  <c r="Y160" i="3" s="1"/>
  <c r="AA160" i="3" s="1"/>
  <c r="U159" i="3"/>
  <c r="V159" i="3" s="1"/>
  <c r="W159" i="3" s="1"/>
  <c r="Y159" i="3" s="1"/>
  <c r="AA159" i="3" s="1"/>
  <c r="R159" i="3"/>
  <c r="H159" i="3"/>
  <c r="R158" i="3"/>
  <c r="U158" i="3" s="1"/>
  <c r="H158" i="3"/>
  <c r="J158" i="3" s="1"/>
  <c r="H156" i="3"/>
  <c r="J156" i="3" s="1"/>
  <c r="W156" i="3" s="1"/>
  <c r="Y156" i="3" s="1"/>
  <c r="AA156" i="3" s="1"/>
  <c r="V155" i="3"/>
  <c r="W155" i="3" s="1"/>
  <c r="Y155" i="3" s="1"/>
  <c r="AA155" i="3" s="1"/>
  <c r="U155" i="3"/>
  <c r="R155" i="3"/>
  <c r="H155" i="3"/>
  <c r="R154" i="3"/>
  <c r="U154" i="3" s="1"/>
  <c r="H154" i="3"/>
  <c r="J154" i="3" s="1"/>
  <c r="H152" i="3"/>
  <c r="J152" i="3" s="1"/>
  <c r="W152" i="3" s="1"/>
  <c r="Y152" i="3" s="1"/>
  <c r="AA152" i="3" s="1"/>
  <c r="V151" i="3"/>
  <c r="U151" i="3"/>
  <c r="R151" i="3"/>
  <c r="H151" i="3"/>
  <c r="J151" i="3" s="1"/>
  <c r="H149" i="3"/>
  <c r="J149" i="3" s="1"/>
  <c r="W149" i="3" s="1"/>
  <c r="Y149" i="3" s="1"/>
  <c r="AA149" i="3" s="1"/>
  <c r="W148" i="3"/>
  <c r="Y148" i="3" s="1"/>
  <c r="AA148" i="3" s="1"/>
  <c r="J148" i="3"/>
  <c r="H148" i="3"/>
  <c r="Y147" i="3"/>
  <c r="AA147" i="3" s="1"/>
  <c r="W147" i="3"/>
  <c r="H147" i="3"/>
  <c r="J147" i="3" s="1"/>
  <c r="U146" i="3"/>
  <c r="R146" i="3"/>
  <c r="H146" i="3"/>
  <c r="J146" i="3" s="1"/>
  <c r="AA144" i="3"/>
  <c r="Y144" i="3"/>
  <c r="H144" i="3"/>
  <c r="J144" i="3" s="1"/>
  <c r="W144" i="3" s="1"/>
  <c r="V143" i="3"/>
  <c r="W143" i="3" s="1"/>
  <c r="Y143" i="3" s="1"/>
  <c r="AA143" i="3" s="1"/>
  <c r="U143" i="3"/>
  <c r="R143" i="3"/>
  <c r="H143" i="3"/>
  <c r="J143" i="3" s="1"/>
  <c r="AA141" i="3"/>
  <c r="J141" i="3"/>
  <c r="W141" i="3" s="1"/>
  <c r="Y141" i="3" s="1"/>
  <c r="H141" i="3"/>
  <c r="V140" i="3"/>
  <c r="W140" i="3" s="1"/>
  <c r="Y140" i="3" s="1"/>
  <c r="AA140" i="3" s="1"/>
  <c r="R140" i="3"/>
  <c r="U140" i="3" s="1"/>
  <c r="H140" i="3"/>
  <c r="J140" i="3" s="1"/>
  <c r="W138" i="3"/>
  <c r="Y138" i="3" s="1"/>
  <c r="AA138" i="3" s="1"/>
  <c r="J138" i="3"/>
  <c r="H138" i="3"/>
  <c r="R137" i="3"/>
  <c r="U137" i="3" s="1"/>
  <c r="V137" i="3" s="1"/>
  <c r="W137" i="3" s="1"/>
  <c r="Y137" i="3" s="1"/>
  <c r="AA137" i="3" s="1"/>
  <c r="H137" i="3"/>
  <c r="V136" i="3"/>
  <c r="W136" i="3" s="1"/>
  <c r="Y136" i="3" s="1"/>
  <c r="AA136" i="3" s="1"/>
  <c r="U136" i="3"/>
  <c r="R136" i="3"/>
  <c r="H136" i="3"/>
  <c r="J136" i="3" s="1"/>
  <c r="J134" i="3"/>
  <c r="W134" i="3" s="1"/>
  <c r="Y134" i="3" s="1"/>
  <c r="AA134" i="3" s="1"/>
  <c r="H134" i="3"/>
  <c r="W133" i="3"/>
  <c r="Y133" i="3" s="1"/>
  <c r="AA133" i="3" s="1"/>
  <c r="J133" i="3"/>
  <c r="H133" i="3"/>
  <c r="H132" i="3"/>
  <c r="J132" i="3" s="1"/>
  <c r="W132" i="3" s="1"/>
  <c r="Y132" i="3" s="1"/>
  <c r="AA132" i="3" s="1"/>
  <c r="U131" i="3"/>
  <c r="R131" i="3"/>
  <c r="H131" i="3"/>
  <c r="J131" i="3" s="1"/>
  <c r="U130" i="3"/>
  <c r="R130" i="3"/>
  <c r="H130" i="3"/>
  <c r="J130" i="3" s="1"/>
  <c r="H128" i="3"/>
  <c r="J128" i="3" s="1"/>
  <c r="W128" i="3" s="1"/>
  <c r="Y128" i="3" s="1"/>
  <c r="AA128" i="3" s="1"/>
  <c r="J127" i="3"/>
  <c r="W127" i="3" s="1"/>
  <c r="Y127" i="3" s="1"/>
  <c r="AA127" i="3" s="1"/>
  <c r="H127" i="3"/>
  <c r="R126" i="3"/>
  <c r="U126" i="3" s="1"/>
  <c r="V126" i="3" s="1"/>
  <c r="W126" i="3" s="1"/>
  <c r="Y126" i="3" s="1"/>
  <c r="AA126" i="3" s="1"/>
  <c r="J126" i="3"/>
  <c r="H126" i="3"/>
  <c r="W124" i="3"/>
  <c r="Y124" i="3" s="1"/>
  <c r="AA124" i="3" s="1"/>
  <c r="J124" i="3"/>
  <c r="H124" i="3"/>
  <c r="H123" i="3"/>
  <c r="J123" i="3" s="1"/>
  <c r="W123" i="3" s="1"/>
  <c r="Y123" i="3" s="1"/>
  <c r="AA123" i="3" s="1"/>
  <c r="U122" i="3"/>
  <c r="R122" i="3"/>
  <c r="V122" i="3" s="1"/>
  <c r="H122" i="3"/>
  <c r="J122" i="3" s="1"/>
  <c r="AA120" i="3"/>
  <c r="H120" i="3"/>
  <c r="J120" i="3" s="1"/>
  <c r="W120" i="3" s="1"/>
  <c r="Y120" i="3" s="1"/>
  <c r="J119" i="3"/>
  <c r="W119" i="3" s="1"/>
  <c r="Y119" i="3" s="1"/>
  <c r="AA119" i="3" s="1"/>
  <c r="H119" i="3"/>
  <c r="W118" i="3"/>
  <c r="Y118" i="3" s="1"/>
  <c r="AA118" i="3" s="1"/>
  <c r="R118" i="3"/>
  <c r="U118" i="3" s="1"/>
  <c r="V118" i="3" s="1"/>
  <c r="J118" i="3"/>
  <c r="H118" i="3"/>
  <c r="W116" i="3"/>
  <c r="Y116" i="3" s="1"/>
  <c r="AA116" i="3" s="1"/>
  <c r="J116" i="3"/>
  <c r="H116" i="3"/>
  <c r="H115" i="3"/>
  <c r="J115" i="3" s="1"/>
  <c r="W115" i="3" s="1"/>
  <c r="Y115" i="3" s="1"/>
  <c r="AA115" i="3" s="1"/>
  <c r="U114" i="3"/>
  <c r="R114" i="3"/>
  <c r="V114" i="3" s="1"/>
  <c r="H114" i="3"/>
  <c r="J114" i="3" s="1"/>
  <c r="H112" i="3"/>
  <c r="J112" i="3" s="1"/>
  <c r="W112" i="3" s="1"/>
  <c r="Y112" i="3" s="1"/>
  <c r="AA112" i="3" s="1"/>
  <c r="J111" i="3"/>
  <c r="W111" i="3" s="1"/>
  <c r="Y111" i="3" s="1"/>
  <c r="AA111" i="3" s="1"/>
  <c r="H111" i="3"/>
  <c r="W110" i="3"/>
  <c r="Y110" i="3" s="1"/>
  <c r="AA110" i="3" s="1"/>
  <c r="J110" i="3"/>
  <c r="H110" i="3"/>
  <c r="R109" i="3"/>
  <c r="J109" i="3"/>
  <c r="H109" i="3"/>
  <c r="Y107" i="3"/>
  <c r="AA107" i="3" s="1"/>
  <c r="H107" i="3"/>
  <c r="J107" i="3" s="1"/>
  <c r="W107" i="3" s="1"/>
  <c r="U106" i="3"/>
  <c r="R106" i="3"/>
  <c r="V106" i="3" s="1"/>
  <c r="W106" i="3" s="1"/>
  <c r="Y106" i="3" s="1"/>
  <c r="AA106" i="3" s="1"/>
  <c r="H106" i="3"/>
  <c r="J106" i="3" s="1"/>
  <c r="R104" i="3"/>
  <c r="J104" i="3"/>
  <c r="W104" i="3" s="1"/>
  <c r="Y104" i="3" s="1"/>
  <c r="AA104" i="3" s="1"/>
  <c r="H104" i="3"/>
  <c r="R103" i="3"/>
  <c r="U103" i="3" s="1"/>
  <c r="V103" i="3" s="1"/>
  <c r="W103" i="3" s="1"/>
  <c r="Y103" i="3" s="1"/>
  <c r="AA103" i="3" s="1"/>
  <c r="H103" i="3"/>
  <c r="V102" i="3"/>
  <c r="U102" i="3"/>
  <c r="R102" i="3"/>
  <c r="H102" i="3"/>
  <c r="J102" i="3" s="1"/>
  <c r="V101" i="3"/>
  <c r="U101" i="3"/>
  <c r="R101" i="3"/>
  <c r="H101" i="3"/>
  <c r="J101" i="3" s="1"/>
  <c r="J99" i="3"/>
  <c r="W99" i="3" s="1"/>
  <c r="Y99" i="3" s="1"/>
  <c r="AA99" i="3" s="1"/>
  <c r="H99" i="3"/>
  <c r="R98" i="3"/>
  <c r="U98" i="3" s="1"/>
  <c r="V98" i="3" s="1"/>
  <c r="W98" i="3" s="1"/>
  <c r="Y98" i="3" s="1"/>
  <c r="AA98" i="3" s="1"/>
  <c r="J98" i="3"/>
  <c r="H98" i="3"/>
  <c r="W96" i="3"/>
  <c r="Y96" i="3" s="1"/>
  <c r="AA96" i="3" s="1"/>
  <c r="J96" i="3"/>
  <c r="H96" i="3"/>
  <c r="R95" i="3"/>
  <c r="J95" i="3"/>
  <c r="H95" i="3"/>
  <c r="H93" i="3"/>
  <c r="J93" i="3" s="1"/>
  <c r="W93" i="3" s="1"/>
  <c r="Y93" i="3" s="1"/>
  <c r="AA93" i="3" s="1"/>
  <c r="R92" i="3"/>
  <c r="U92" i="3" s="1"/>
  <c r="H92" i="3"/>
  <c r="J92" i="3" s="1"/>
  <c r="H90" i="3"/>
  <c r="J90" i="3" s="1"/>
  <c r="W90" i="3" s="1"/>
  <c r="Y90" i="3" s="1"/>
  <c r="AA90" i="3" s="1"/>
  <c r="U89" i="3"/>
  <c r="V89" i="3" s="1"/>
  <c r="W89" i="3" s="1"/>
  <c r="Y89" i="3" s="1"/>
  <c r="AA89" i="3" s="1"/>
  <c r="R89" i="3"/>
  <c r="H89" i="3"/>
  <c r="J89" i="3" s="1"/>
  <c r="H87" i="3"/>
  <c r="J87" i="3" s="1"/>
  <c r="W87" i="3" s="1"/>
  <c r="Y87" i="3" s="1"/>
  <c r="AA87" i="3" s="1"/>
  <c r="R86" i="3"/>
  <c r="U86" i="3" s="1"/>
  <c r="V86" i="3" s="1"/>
  <c r="W86" i="3" s="1"/>
  <c r="Y86" i="3" s="1"/>
  <c r="AA86" i="3" s="1"/>
  <c r="J86" i="3"/>
  <c r="H86" i="3"/>
  <c r="J84" i="3"/>
  <c r="W84" i="3" s="1"/>
  <c r="Y84" i="3" s="1"/>
  <c r="AA84" i="3" s="1"/>
  <c r="H84" i="3"/>
  <c r="H83" i="3"/>
  <c r="J83" i="3" s="1"/>
  <c r="W83" i="3" s="1"/>
  <c r="Y83" i="3" s="1"/>
  <c r="AA83" i="3" s="1"/>
  <c r="R82" i="3"/>
  <c r="H82" i="3"/>
  <c r="J82" i="3" s="1"/>
  <c r="R81" i="3"/>
  <c r="U81" i="3" s="1"/>
  <c r="H81" i="3"/>
  <c r="J81" i="3" s="1"/>
  <c r="U79" i="3"/>
  <c r="R79" i="3"/>
  <c r="H79" i="3"/>
  <c r="J79" i="3" s="1"/>
  <c r="U77" i="3"/>
  <c r="R77" i="3"/>
  <c r="H77" i="3"/>
  <c r="J77" i="3" s="1"/>
  <c r="AA75" i="3"/>
  <c r="Y75" i="3"/>
  <c r="H75" i="3"/>
  <c r="J75" i="3" s="1"/>
  <c r="W75" i="3" s="1"/>
  <c r="J74" i="3"/>
  <c r="W74" i="3" s="1"/>
  <c r="Y74" i="3" s="1"/>
  <c r="AA74" i="3" s="1"/>
  <c r="H74" i="3"/>
  <c r="V73" i="3"/>
  <c r="U73" i="3"/>
  <c r="R73" i="3"/>
  <c r="H73" i="3"/>
  <c r="J73" i="3" s="1"/>
  <c r="W71" i="3"/>
  <c r="Y71" i="3" s="1"/>
  <c r="AA71" i="3" s="1"/>
  <c r="J71" i="3"/>
  <c r="H71" i="3"/>
  <c r="R70" i="3"/>
  <c r="J70" i="3"/>
  <c r="H70" i="3"/>
  <c r="Y68" i="3"/>
  <c r="AA68" i="3" s="1"/>
  <c r="W68" i="3"/>
  <c r="J68" i="3"/>
  <c r="H68" i="3"/>
  <c r="AA67" i="3"/>
  <c r="Y67" i="3"/>
  <c r="H67" i="3"/>
  <c r="J67" i="3" s="1"/>
  <c r="W67" i="3" s="1"/>
  <c r="V66" i="3"/>
  <c r="W66" i="3" s="1"/>
  <c r="Y66" i="3" s="1"/>
  <c r="AA66" i="3" s="1"/>
  <c r="U66" i="3"/>
  <c r="R66" i="3"/>
  <c r="H66" i="3"/>
  <c r="J66" i="3" s="1"/>
  <c r="AA64" i="3"/>
  <c r="J64" i="3"/>
  <c r="W64" i="3" s="1"/>
  <c r="Y64" i="3" s="1"/>
  <c r="H64" i="3"/>
  <c r="J62" i="3"/>
  <c r="W62" i="3" s="1"/>
  <c r="Y62" i="3" s="1"/>
  <c r="AA62" i="3" s="1"/>
  <c r="H62" i="3"/>
  <c r="R61" i="3"/>
  <c r="J61" i="3"/>
  <c r="H61" i="3"/>
  <c r="W59" i="3"/>
  <c r="Y59" i="3" s="1"/>
  <c r="AA59" i="3" s="1"/>
  <c r="J59" i="3"/>
  <c r="H59" i="3"/>
  <c r="U58" i="3"/>
  <c r="R58" i="3"/>
  <c r="H58" i="3"/>
  <c r="J58" i="3" s="1"/>
  <c r="R56" i="3"/>
  <c r="H56" i="3"/>
  <c r="R55" i="3"/>
  <c r="J55" i="3"/>
  <c r="H55" i="3"/>
  <c r="W53" i="3"/>
  <c r="Y53" i="3" s="1"/>
  <c r="AA53" i="3" s="1"/>
  <c r="J53" i="3"/>
  <c r="H53" i="3"/>
  <c r="U52" i="3"/>
  <c r="R52" i="3"/>
  <c r="H52" i="3"/>
  <c r="J52" i="3" s="1"/>
  <c r="U50" i="3"/>
  <c r="R50" i="3"/>
  <c r="H50" i="3"/>
  <c r="J50" i="3" s="1"/>
  <c r="U49" i="3"/>
  <c r="V49" i="3" s="1"/>
  <c r="R49" i="3"/>
  <c r="H49" i="3"/>
  <c r="J49" i="3" s="1"/>
  <c r="H47" i="3"/>
  <c r="J47" i="3" s="1"/>
  <c r="W47" i="3" s="1"/>
  <c r="Y47" i="3" s="1"/>
  <c r="AA47" i="3" s="1"/>
  <c r="J46" i="3"/>
  <c r="W46" i="3" s="1"/>
  <c r="Y46" i="3" s="1"/>
  <c r="AA46" i="3" s="1"/>
  <c r="H46" i="3"/>
  <c r="R45" i="3"/>
  <c r="J45" i="3"/>
  <c r="H45" i="3"/>
  <c r="W43" i="3"/>
  <c r="Y43" i="3" s="1"/>
  <c r="AA43" i="3" s="1"/>
  <c r="J43" i="3"/>
  <c r="H43" i="3"/>
  <c r="H42" i="3"/>
  <c r="J42" i="3" s="1"/>
  <c r="W42" i="3" s="1"/>
  <c r="Y42" i="3" s="1"/>
  <c r="AA42" i="3" s="1"/>
  <c r="U41" i="3"/>
  <c r="V41" i="3" s="1"/>
  <c r="W41" i="3" s="1"/>
  <c r="Y41" i="3" s="1"/>
  <c r="AA41" i="3" s="1"/>
  <c r="R41" i="3"/>
  <c r="H41" i="3"/>
  <c r="J41" i="3" s="1"/>
  <c r="AA40" i="3"/>
  <c r="J39" i="3"/>
  <c r="W39" i="3" s="1"/>
  <c r="Y39" i="3" s="1"/>
  <c r="AA39" i="3" s="1"/>
  <c r="H39" i="3"/>
  <c r="H38" i="3"/>
  <c r="J38" i="3" s="1"/>
  <c r="U37" i="3"/>
  <c r="V37" i="3" s="1"/>
  <c r="R37" i="3"/>
  <c r="H37" i="3"/>
  <c r="J37" i="3" s="1"/>
  <c r="U35" i="3"/>
  <c r="V35" i="3" s="1"/>
  <c r="R35" i="3"/>
  <c r="H35" i="3"/>
  <c r="J35" i="3" s="1"/>
  <c r="U34" i="3"/>
  <c r="V34" i="3" s="1"/>
  <c r="W34" i="3" s="1"/>
  <c r="Y34" i="3" s="1"/>
  <c r="AA34" i="3" s="1"/>
  <c r="R34" i="3"/>
  <c r="H34" i="3"/>
  <c r="J34" i="3" s="1"/>
  <c r="U33" i="3"/>
  <c r="V33" i="3" s="1"/>
  <c r="W33" i="3" s="1"/>
  <c r="Y33" i="3" s="1"/>
  <c r="AA33" i="3" s="1"/>
  <c r="R33" i="3"/>
  <c r="H33" i="3"/>
  <c r="J33" i="3" s="1"/>
  <c r="H31" i="3"/>
  <c r="J31" i="3" s="1"/>
  <c r="W31" i="3" s="1"/>
  <c r="Y31" i="3" s="1"/>
  <c r="AA31" i="3" s="1"/>
  <c r="V30" i="3"/>
  <c r="W30" i="3" s="1"/>
  <c r="Y30" i="3" s="1"/>
  <c r="AA30" i="3" s="1"/>
  <c r="U30" i="3"/>
  <c r="R30" i="3"/>
  <c r="H30" i="3"/>
  <c r="J30" i="3" s="1"/>
  <c r="J28" i="3"/>
  <c r="W28" i="3" s="1"/>
  <c r="Y28" i="3" s="1"/>
  <c r="AA28" i="3" s="1"/>
  <c r="H28" i="3"/>
  <c r="W26" i="3"/>
  <c r="Y26" i="3" s="1"/>
  <c r="AA26" i="3" s="1"/>
  <c r="J26" i="3"/>
  <c r="H26" i="3"/>
  <c r="H25" i="3"/>
  <c r="J25" i="3" s="1"/>
  <c r="W25" i="3" s="1"/>
  <c r="Y25" i="3" s="1"/>
  <c r="AA25" i="3" s="1"/>
  <c r="U24" i="3"/>
  <c r="V24" i="3" s="1"/>
  <c r="R24" i="3"/>
  <c r="H24" i="3"/>
  <c r="J24" i="3" s="1"/>
  <c r="H22" i="3"/>
  <c r="J22" i="3" s="1"/>
  <c r="W22" i="3" s="1"/>
  <c r="Y22" i="3" s="1"/>
  <c r="AA22" i="3" s="1"/>
  <c r="J21" i="3"/>
  <c r="W21" i="3" s="1"/>
  <c r="Y21" i="3" s="1"/>
  <c r="AA21" i="3" s="1"/>
  <c r="H21" i="3"/>
  <c r="W20" i="3"/>
  <c r="Y20" i="3" s="1"/>
  <c r="AA20" i="3" s="1"/>
  <c r="J20" i="3"/>
  <c r="H20" i="3"/>
  <c r="R19" i="3"/>
  <c r="J19" i="3"/>
  <c r="H19" i="3"/>
  <c r="H17" i="3"/>
  <c r="J17" i="3" s="1"/>
  <c r="W17" i="3" s="1"/>
  <c r="Y17" i="3" s="1"/>
  <c r="AA17" i="3" s="1"/>
  <c r="U16" i="3"/>
  <c r="V16" i="3" s="1"/>
  <c r="W16" i="3" s="1"/>
  <c r="Y16" i="3" s="1"/>
  <c r="AA16" i="3" s="1"/>
  <c r="R16" i="3"/>
  <c r="H16" i="3"/>
  <c r="R15" i="3"/>
  <c r="H15" i="3"/>
  <c r="J15" i="3" s="1"/>
  <c r="H13" i="3"/>
  <c r="J13" i="3" s="1"/>
  <c r="W13" i="3" s="1"/>
  <c r="Y13" i="3" s="1"/>
  <c r="AA13" i="3" s="1"/>
  <c r="U12" i="3"/>
  <c r="V12" i="3" s="1"/>
  <c r="W12" i="3" s="1"/>
  <c r="Y12" i="3" s="1"/>
  <c r="AA12" i="3" s="1"/>
  <c r="R12" i="3"/>
  <c r="H12" i="3"/>
  <c r="J12" i="3" s="1"/>
  <c r="U10" i="3"/>
  <c r="V10" i="3" s="1"/>
  <c r="R10" i="3"/>
  <c r="H10" i="3"/>
  <c r="J10" i="3" s="1"/>
  <c r="J237" i="2"/>
  <c r="W237" i="2" s="1"/>
  <c r="Y237" i="2" s="1"/>
  <c r="AA237" i="2" s="1"/>
  <c r="H237" i="2"/>
  <c r="W236" i="2"/>
  <c r="Y236" i="2" s="1"/>
  <c r="AA236" i="2" s="1"/>
  <c r="J236" i="2"/>
  <c r="H236" i="2"/>
  <c r="R235" i="2"/>
  <c r="H235" i="2"/>
  <c r="J235" i="2" s="1"/>
  <c r="R234" i="2"/>
  <c r="H234" i="2"/>
  <c r="J234" i="2" s="1"/>
  <c r="R232" i="2"/>
  <c r="H232" i="2"/>
  <c r="J232" i="2" s="1"/>
  <c r="H230" i="2"/>
  <c r="J230" i="2" s="1"/>
  <c r="W230" i="2" s="1"/>
  <c r="Y230" i="2" s="1"/>
  <c r="AA230" i="2" s="1"/>
  <c r="H229" i="2"/>
  <c r="J229" i="2" s="1"/>
  <c r="W229" i="2" s="1"/>
  <c r="Y229" i="2" s="1"/>
  <c r="AA229" i="2" s="1"/>
  <c r="V228" i="2"/>
  <c r="W228" i="2" s="1"/>
  <c r="Y228" i="2" s="1"/>
  <c r="AA228" i="2" s="1"/>
  <c r="R228" i="2"/>
  <c r="U228" i="2" s="1"/>
  <c r="H228" i="2"/>
  <c r="J228" i="2" s="1"/>
  <c r="J226" i="2"/>
  <c r="W226" i="2" s="1"/>
  <c r="Y226" i="2" s="1"/>
  <c r="AA226" i="2" s="1"/>
  <c r="H226" i="2"/>
  <c r="W225" i="2"/>
  <c r="Y225" i="2" s="1"/>
  <c r="AA225" i="2" s="1"/>
  <c r="H225" i="2"/>
  <c r="J225" i="2" s="1"/>
  <c r="R224" i="2"/>
  <c r="H224" i="2"/>
  <c r="J224" i="2" s="1"/>
  <c r="H222" i="2"/>
  <c r="J222" i="2" s="1"/>
  <c r="W222" i="2" s="1"/>
  <c r="Y222" i="2" s="1"/>
  <c r="AA222" i="2" s="1"/>
  <c r="U221" i="2"/>
  <c r="V221" i="2" s="1"/>
  <c r="W221" i="2" s="1"/>
  <c r="Y221" i="2" s="1"/>
  <c r="AA221" i="2" s="1"/>
  <c r="R221" i="2"/>
  <c r="H221" i="2"/>
  <c r="J221" i="2" s="1"/>
  <c r="U219" i="2"/>
  <c r="V219" i="2" s="1"/>
  <c r="W219" i="2" s="1"/>
  <c r="Y219" i="2" s="1"/>
  <c r="AA219" i="2" s="1"/>
  <c r="R219" i="2"/>
  <c r="H219" i="2"/>
  <c r="J219" i="2" s="1"/>
  <c r="U218" i="2"/>
  <c r="V218" i="2" s="1"/>
  <c r="W218" i="2" s="1"/>
  <c r="Y218" i="2" s="1"/>
  <c r="AA218" i="2" s="1"/>
  <c r="R218" i="2"/>
  <c r="H218" i="2"/>
  <c r="J218" i="2" s="1"/>
  <c r="H216" i="2"/>
  <c r="J216" i="2" s="1"/>
  <c r="W216" i="2" s="1"/>
  <c r="Y216" i="2" s="1"/>
  <c r="AA216" i="2" s="1"/>
  <c r="J214" i="2"/>
  <c r="W214" i="2" s="1"/>
  <c r="Y214" i="2" s="1"/>
  <c r="AA214" i="2" s="1"/>
  <c r="H214" i="2"/>
  <c r="H213" i="2"/>
  <c r="J213" i="2" s="1"/>
  <c r="W213" i="2" s="1"/>
  <c r="Y213" i="2" s="1"/>
  <c r="AA213" i="2" s="1"/>
  <c r="R212" i="2"/>
  <c r="H212" i="2"/>
  <c r="R211" i="2"/>
  <c r="J211" i="2"/>
  <c r="H211" i="2"/>
  <c r="W209" i="2"/>
  <c r="Y209" i="2" s="1"/>
  <c r="AA209" i="2" s="1"/>
  <c r="J209" i="2"/>
  <c r="H209" i="2"/>
  <c r="H208" i="2"/>
  <c r="J208" i="2" s="1"/>
  <c r="W208" i="2" s="1"/>
  <c r="Y208" i="2" s="1"/>
  <c r="AA208" i="2" s="1"/>
  <c r="U207" i="2"/>
  <c r="V207" i="2" s="1"/>
  <c r="R207" i="2"/>
  <c r="H207" i="2"/>
  <c r="J207" i="2" s="1"/>
  <c r="U206" i="2"/>
  <c r="V206" i="2" s="1"/>
  <c r="R206" i="2"/>
  <c r="H206" i="2"/>
  <c r="J206" i="2" s="1"/>
  <c r="H204" i="2"/>
  <c r="J204" i="2" s="1"/>
  <c r="W204" i="2" s="1"/>
  <c r="Y204" i="2" s="1"/>
  <c r="AA204" i="2" s="1"/>
  <c r="R203" i="2"/>
  <c r="U203" i="2" s="1"/>
  <c r="V203" i="2" s="1"/>
  <c r="W203" i="2" s="1"/>
  <c r="Y203" i="2" s="1"/>
  <c r="AA203" i="2" s="1"/>
  <c r="H203" i="2"/>
  <c r="J203" i="2" s="1"/>
  <c r="J201" i="2"/>
  <c r="W201" i="2" s="1"/>
  <c r="Y201" i="2" s="1"/>
  <c r="AA201" i="2" s="1"/>
  <c r="H201" i="2"/>
  <c r="R200" i="2"/>
  <c r="J200" i="2"/>
  <c r="H200" i="2"/>
  <c r="R198" i="2"/>
  <c r="J198" i="2"/>
  <c r="H198" i="2"/>
  <c r="R196" i="2"/>
  <c r="J196" i="2"/>
  <c r="H196" i="2"/>
  <c r="R194" i="2"/>
  <c r="J194" i="2"/>
  <c r="H194" i="2"/>
  <c r="W192" i="2"/>
  <c r="Y192" i="2" s="1"/>
  <c r="AA192" i="2" s="1"/>
  <c r="J192" i="2"/>
  <c r="H192" i="2"/>
  <c r="R191" i="2"/>
  <c r="J191" i="2"/>
  <c r="H191" i="2"/>
  <c r="H189" i="2"/>
  <c r="J189" i="2" s="1"/>
  <c r="V187" i="2"/>
  <c r="W187" i="2" s="1"/>
  <c r="Y187" i="2" s="1"/>
  <c r="AA187" i="2" s="1"/>
  <c r="U187" i="2"/>
  <c r="H187" i="2"/>
  <c r="J187" i="2" s="1"/>
  <c r="U185" i="2"/>
  <c r="V185" i="2" s="1"/>
  <c r="W185" i="2" s="1"/>
  <c r="Y185" i="2" s="1"/>
  <c r="AA185" i="2" s="1"/>
  <c r="R185" i="2"/>
  <c r="H185" i="2"/>
  <c r="J185" i="2" s="1"/>
  <c r="H183" i="2"/>
  <c r="J183" i="2" s="1"/>
  <c r="W183" i="2" s="1"/>
  <c r="Y183" i="2" s="1"/>
  <c r="AA183" i="2" s="1"/>
  <c r="J182" i="2"/>
  <c r="W182" i="2" s="1"/>
  <c r="Y182" i="2" s="1"/>
  <c r="AA182" i="2" s="1"/>
  <c r="H182" i="2"/>
  <c r="W181" i="2"/>
  <c r="Y181" i="2" s="1"/>
  <c r="AA181" i="2" s="1"/>
  <c r="J181" i="2"/>
  <c r="H181" i="2"/>
  <c r="H180" i="2"/>
  <c r="J180" i="2" s="1"/>
  <c r="W180" i="2" s="1"/>
  <c r="Y180" i="2" s="1"/>
  <c r="AA180" i="2" s="1"/>
  <c r="AA179" i="2"/>
  <c r="H179" i="2"/>
  <c r="J179" i="2" s="1"/>
  <c r="W179" i="2" s="1"/>
  <c r="Y179" i="2" s="1"/>
  <c r="R178" i="2"/>
  <c r="U178" i="2" s="1"/>
  <c r="V178" i="2" s="1"/>
  <c r="W178" i="2" s="1"/>
  <c r="Y178" i="2" s="1"/>
  <c r="AA178" i="2" s="1"/>
  <c r="H178" i="2"/>
  <c r="J178" i="2" s="1"/>
  <c r="R177" i="2"/>
  <c r="U177" i="2" s="1"/>
  <c r="V177" i="2" s="1"/>
  <c r="H177" i="2"/>
  <c r="J177" i="2" s="1"/>
  <c r="V176" i="2"/>
  <c r="W176" i="2" s="1"/>
  <c r="Y176" i="2" s="1"/>
  <c r="AA176" i="2" s="1"/>
  <c r="R176" i="2"/>
  <c r="U176" i="2" s="1"/>
  <c r="H176" i="2"/>
  <c r="J176" i="2" s="1"/>
  <c r="J174" i="2"/>
  <c r="W174" i="2" s="1"/>
  <c r="Y174" i="2" s="1"/>
  <c r="AA174" i="2" s="1"/>
  <c r="H174" i="2"/>
  <c r="R173" i="2"/>
  <c r="J173" i="2"/>
  <c r="H173" i="2"/>
  <c r="H171" i="2"/>
  <c r="J171" i="2" s="1"/>
  <c r="W171" i="2" s="1"/>
  <c r="Y171" i="2" s="1"/>
  <c r="AA171" i="2" s="1"/>
  <c r="H169" i="2"/>
  <c r="J169" i="2" s="1"/>
  <c r="W169" i="2" s="1"/>
  <c r="Y169" i="2" s="1"/>
  <c r="AA169" i="2" s="1"/>
  <c r="U168" i="2"/>
  <c r="V168" i="2" s="1"/>
  <c r="R168" i="2"/>
  <c r="H168" i="2"/>
  <c r="J168" i="2" s="1"/>
  <c r="H166" i="2"/>
  <c r="J166" i="2" s="1"/>
  <c r="W166" i="2" s="1"/>
  <c r="Y166" i="2" s="1"/>
  <c r="AA166" i="2" s="1"/>
  <c r="V165" i="2"/>
  <c r="W165" i="2" s="1"/>
  <c r="Y165" i="2" s="1"/>
  <c r="AA165" i="2" s="1"/>
  <c r="R165" i="2"/>
  <c r="U165" i="2" s="1"/>
  <c r="H165" i="2"/>
  <c r="J165" i="2" s="1"/>
  <c r="H163" i="2"/>
  <c r="J163" i="2" s="1"/>
  <c r="H162" i="2"/>
  <c r="J162" i="2" s="1"/>
  <c r="W162" i="2" s="1"/>
  <c r="Y162" i="2" s="1"/>
  <c r="AA162" i="2" s="1"/>
  <c r="H161" i="2"/>
  <c r="J161" i="2" s="1"/>
  <c r="W161" i="2" s="1"/>
  <c r="Y161" i="2" s="1"/>
  <c r="AA161" i="2" s="1"/>
  <c r="J160" i="2"/>
  <c r="W160" i="2" s="1"/>
  <c r="Y160" i="2" s="1"/>
  <c r="AA160" i="2" s="1"/>
  <c r="H160" i="2"/>
  <c r="R159" i="2"/>
  <c r="H159" i="2"/>
  <c r="V158" i="2"/>
  <c r="U158" i="2"/>
  <c r="R158" i="2"/>
  <c r="H158" i="2"/>
  <c r="J158" i="2" s="1"/>
  <c r="W156" i="2"/>
  <c r="Y156" i="2" s="1"/>
  <c r="AA156" i="2" s="1"/>
  <c r="J156" i="2"/>
  <c r="H156" i="2"/>
  <c r="R155" i="2"/>
  <c r="H155" i="2"/>
  <c r="V154" i="2"/>
  <c r="U154" i="2"/>
  <c r="R154" i="2"/>
  <c r="J154" i="2"/>
  <c r="W154" i="2" s="1"/>
  <c r="Y154" i="2" s="1"/>
  <c r="AA154" i="2" s="1"/>
  <c r="H154" i="2"/>
  <c r="J152" i="2"/>
  <c r="W152" i="2" s="1"/>
  <c r="Y152" i="2" s="1"/>
  <c r="AA152" i="2" s="1"/>
  <c r="H152" i="2"/>
  <c r="R151" i="2"/>
  <c r="J151" i="2"/>
  <c r="H151" i="2"/>
  <c r="H149" i="2"/>
  <c r="J149" i="2" s="1"/>
  <c r="W149" i="2" s="1"/>
  <c r="Y149" i="2" s="1"/>
  <c r="AA149" i="2" s="1"/>
  <c r="H148" i="2"/>
  <c r="J148" i="2" s="1"/>
  <c r="W148" i="2" s="1"/>
  <c r="Y148" i="2" s="1"/>
  <c r="AA148" i="2" s="1"/>
  <c r="J147" i="2"/>
  <c r="W147" i="2" s="1"/>
  <c r="Y147" i="2" s="1"/>
  <c r="AA147" i="2" s="1"/>
  <c r="H147" i="2"/>
  <c r="R146" i="2"/>
  <c r="U146" i="2" s="1"/>
  <c r="V146" i="2" s="1"/>
  <c r="W146" i="2" s="1"/>
  <c r="Y146" i="2" s="1"/>
  <c r="AA146" i="2" s="1"/>
  <c r="H146" i="2"/>
  <c r="J146" i="2" s="1"/>
  <c r="J144" i="2"/>
  <c r="W144" i="2" s="1"/>
  <c r="Y144" i="2" s="1"/>
  <c r="AA144" i="2" s="1"/>
  <c r="H144" i="2"/>
  <c r="R143" i="2"/>
  <c r="J143" i="2"/>
  <c r="H143" i="2"/>
  <c r="H141" i="2"/>
  <c r="J141" i="2" s="1"/>
  <c r="W141" i="2" s="1"/>
  <c r="Y141" i="2" s="1"/>
  <c r="AA141" i="2" s="1"/>
  <c r="R140" i="2"/>
  <c r="H140" i="2"/>
  <c r="J140" i="2" s="1"/>
  <c r="H138" i="2"/>
  <c r="J138" i="2" s="1"/>
  <c r="W138" i="2" s="1"/>
  <c r="Y138" i="2" s="1"/>
  <c r="AA138" i="2" s="1"/>
  <c r="V137" i="2"/>
  <c r="W137" i="2" s="1"/>
  <c r="Y137" i="2" s="1"/>
  <c r="AA137" i="2" s="1"/>
  <c r="U137" i="2"/>
  <c r="R137" i="2"/>
  <c r="H137" i="2"/>
  <c r="R136" i="2"/>
  <c r="H136" i="2"/>
  <c r="J136" i="2" s="1"/>
  <c r="H134" i="2"/>
  <c r="J134" i="2" s="1"/>
  <c r="W134" i="2" s="1"/>
  <c r="Y134" i="2" s="1"/>
  <c r="AA134" i="2" s="1"/>
  <c r="H133" i="2"/>
  <c r="J133" i="2" s="1"/>
  <c r="W133" i="2" s="1"/>
  <c r="Y133" i="2" s="1"/>
  <c r="AA133" i="2" s="1"/>
  <c r="J132" i="2"/>
  <c r="W132" i="2" s="1"/>
  <c r="Y132" i="2" s="1"/>
  <c r="AA132" i="2" s="1"/>
  <c r="H132" i="2"/>
  <c r="R131" i="2"/>
  <c r="J131" i="2"/>
  <c r="H131" i="2"/>
  <c r="R130" i="2"/>
  <c r="J130" i="2"/>
  <c r="H130" i="2"/>
  <c r="H128" i="2"/>
  <c r="J128" i="2" s="1"/>
  <c r="W128" i="2" s="1"/>
  <c r="Y128" i="2" s="1"/>
  <c r="AA128" i="2" s="1"/>
  <c r="Y127" i="2"/>
  <c r="AA127" i="2" s="1"/>
  <c r="H127" i="2"/>
  <c r="J127" i="2" s="1"/>
  <c r="W127" i="2" s="1"/>
  <c r="U126" i="2"/>
  <c r="V126" i="2" s="1"/>
  <c r="W126" i="2" s="1"/>
  <c r="Y126" i="2" s="1"/>
  <c r="AA126" i="2" s="1"/>
  <c r="R126" i="2"/>
  <c r="H126" i="2"/>
  <c r="J126" i="2" s="1"/>
  <c r="J124" i="2"/>
  <c r="W124" i="2" s="1"/>
  <c r="Y124" i="2" s="1"/>
  <c r="AA124" i="2" s="1"/>
  <c r="H124" i="2"/>
  <c r="J123" i="2"/>
  <c r="W123" i="2" s="1"/>
  <c r="Y123" i="2" s="1"/>
  <c r="AA123" i="2" s="1"/>
  <c r="H123" i="2"/>
  <c r="R122" i="2"/>
  <c r="J122" i="2"/>
  <c r="H122" i="2"/>
  <c r="H120" i="2"/>
  <c r="J120" i="2" s="1"/>
  <c r="W120" i="2" s="1"/>
  <c r="Y120" i="2" s="1"/>
  <c r="AA120" i="2" s="1"/>
  <c r="H119" i="2"/>
  <c r="J119" i="2" s="1"/>
  <c r="W119" i="2" s="1"/>
  <c r="Y119" i="2" s="1"/>
  <c r="AA119" i="2" s="1"/>
  <c r="U118" i="2"/>
  <c r="V118" i="2" s="1"/>
  <c r="W118" i="2" s="1"/>
  <c r="Y118" i="2" s="1"/>
  <c r="AA118" i="2" s="1"/>
  <c r="R118" i="2"/>
  <c r="H118" i="2"/>
  <c r="J118" i="2" s="1"/>
  <c r="H116" i="2"/>
  <c r="J116" i="2" s="1"/>
  <c r="W116" i="2" s="1"/>
  <c r="Y116" i="2" s="1"/>
  <c r="AA116" i="2" s="1"/>
  <c r="W115" i="2"/>
  <c r="Y115" i="2" s="1"/>
  <c r="AA115" i="2" s="1"/>
  <c r="J115" i="2"/>
  <c r="H115" i="2"/>
  <c r="R114" i="2"/>
  <c r="J114" i="2"/>
  <c r="H114" i="2"/>
  <c r="H112" i="2"/>
  <c r="J112" i="2" s="1"/>
  <c r="W112" i="2" s="1"/>
  <c r="Y112" i="2" s="1"/>
  <c r="AA112" i="2" s="1"/>
  <c r="Y111" i="2"/>
  <c r="AA111" i="2" s="1"/>
  <c r="H111" i="2"/>
  <c r="J111" i="2" s="1"/>
  <c r="W111" i="2" s="1"/>
  <c r="H110" i="2"/>
  <c r="J110" i="2" s="1"/>
  <c r="W110" i="2" s="1"/>
  <c r="Y110" i="2" s="1"/>
  <c r="AA110" i="2" s="1"/>
  <c r="R109" i="2"/>
  <c r="U109" i="2" s="1"/>
  <c r="V109" i="2" s="1"/>
  <c r="W109" i="2" s="1"/>
  <c r="Y109" i="2" s="1"/>
  <c r="AA109" i="2" s="1"/>
  <c r="J109" i="2"/>
  <c r="H109" i="2"/>
  <c r="J107" i="2"/>
  <c r="W107" i="2" s="1"/>
  <c r="Y107" i="2" s="1"/>
  <c r="AA107" i="2" s="1"/>
  <c r="H107" i="2"/>
  <c r="R106" i="2"/>
  <c r="J106" i="2"/>
  <c r="H106" i="2"/>
  <c r="W104" i="2"/>
  <c r="Y104" i="2" s="1"/>
  <c r="AA104" i="2" s="1"/>
  <c r="R104" i="2"/>
  <c r="H104" i="2"/>
  <c r="J104" i="2" s="1"/>
  <c r="U103" i="2"/>
  <c r="V103" i="2" s="1"/>
  <c r="W103" i="2" s="1"/>
  <c r="Y103" i="2" s="1"/>
  <c r="AA103" i="2" s="1"/>
  <c r="R103" i="2"/>
  <c r="H103" i="2"/>
  <c r="R102" i="2"/>
  <c r="H102" i="2"/>
  <c r="J102" i="2" s="1"/>
  <c r="R101" i="2"/>
  <c r="H101" i="2"/>
  <c r="J101" i="2" s="1"/>
  <c r="H99" i="2"/>
  <c r="J99" i="2" s="1"/>
  <c r="W99" i="2" s="1"/>
  <c r="Y99" i="2" s="1"/>
  <c r="AA99" i="2" s="1"/>
  <c r="U98" i="2"/>
  <c r="V98" i="2" s="1"/>
  <c r="W98" i="2" s="1"/>
  <c r="Y98" i="2" s="1"/>
  <c r="AA98" i="2" s="1"/>
  <c r="R98" i="2"/>
  <c r="H98" i="2"/>
  <c r="J98" i="2" s="1"/>
  <c r="H96" i="2"/>
  <c r="J96" i="2" s="1"/>
  <c r="W96" i="2" s="1"/>
  <c r="Y96" i="2" s="1"/>
  <c r="AA96" i="2" s="1"/>
  <c r="R95" i="2"/>
  <c r="U95" i="2" s="1"/>
  <c r="V95" i="2" s="1"/>
  <c r="W95" i="2" s="1"/>
  <c r="Y95" i="2" s="1"/>
  <c r="AA95" i="2" s="1"/>
  <c r="H95" i="2"/>
  <c r="J95" i="2" s="1"/>
  <c r="J93" i="2"/>
  <c r="W93" i="2" s="1"/>
  <c r="Y93" i="2" s="1"/>
  <c r="AA93" i="2" s="1"/>
  <c r="H93" i="2"/>
  <c r="R92" i="2"/>
  <c r="J92" i="2"/>
  <c r="H92" i="2"/>
  <c r="H90" i="2"/>
  <c r="J90" i="2" s="1"/>
  <c r="W90" i="2" s="1"/>
  <c r="Y90" i="2" s="1"/>
  <c r="AA90" i="2" s="1"/>
  <c r="R89" i="2"/>
  <c r="H89" i="2"/>
  <c r="J89" i="2" s="1"/>
  <c r="H87" i="2"/>
  <c r="J87" i="2" s="1"/>
  <c r="W87" i="2" s="1"/>
  <c r="Y87" i="2" s="1"/>
  <c r="AA87" i="2" s="1"/>
  <c r="U86" i="2"/>
  <c r="V86" i="2" s="1"/>
  <c r="W86" i="2" s="1"/>
  <c r="Y86" i="2" s="1"/>
  <c r="AA86" i="2" s="1"/>
  <c r="R86" i="2"/>
  <c r="H86" i="2"/>
  <c r="J86" i="2" s="1"/>
  <c r="H84" i="2"/>
  <c r="J84" i="2" s="1"/>
  <c r="W84" i="2" s="1"/>
  <c r="Y84" i="2" s="1"/>
  <c r="AA84" i="2" s="1"/>
  <c r="W83" i="2"/>
  <c r="Y83" i="2" s="1"/>
  <c r="AA83" i="2" s="1"/>
  <c r="J83" i="2"/>
  <c r="H83" i="2"/>
  <c r="R82" i="2"/>
  <c r="J82" i="2"/>
  <c r="H82" i="2"/>
  <c r="R81" i="2"/>
  <c r="J81" i="2"/>
  <c r="H81" i="2"/>
  <c r="R79" i="2"/>
  <c r="J79" i="2"/>
  <c r="H79" i="2"/>
  <c r="R77" i="2"/>
  <c r="J77" i="2"/>
  <c r="H77" i="2"/>
  <c r="W75" i="2"/>
  <c r="Y75" i="2" s="1"/>
  <c r="AA75" i="2" s="1"/>
  <c r="J75" i="2"/>
  <c r="H75" i="2"/>
  <c r="Y74" i="2"/>
  <c r="AA74" i="2" s="1"/>
  <c r="H74" i="2"/>
  <c r="J74" i="2" s="1"/>
  <c r="W74" i="2" s="1"/>
  <c r="U73" i="2"/>
  <c r="V73" i="2" s="1"/>
  <c r="W73" i="2" s="1"/>
  <c r="Y73" i="2" s="1"/>
  <c r="AA73" i="2" s="1"/>
  <c r="R73" i="2"/>
  <c r="H73" i="2"/>
  <c r="J73" i="2" s="1"/>
  <c r="J71" i="2"/>
  <c r="W71" i="2" s="1"/>
  <c r="Y71" i="2" s="1"/>
  <c r="AA71" i="2" s="1"/>
  <c r="H71" i="2"/>
  <c r="V70" i="2"/>
  <c r="U70" i="2"/>
  <c r="R70" i="2"/>
  <c r="H70" i="2"/>
  <c r="J70" i="2" s="1"/>
  <c r="W68" i="2"/>
  <c r="Y68" i="2" s="1"/>
  <c r="AA68" i="2" s="1"/>
  <c r="J68" i="2"/>
  <c r="H68" i="2"/>
  <c r="W67" i="2"/>
  <c r="Y67" i="2" s="1"/>
  <c r="AA67" i="2" s="1"/>
  <c r="J67" i="2"/>
  <c r="H67" i="2"/>
  <c r="R66" i="2"/>
  <c r="J66" i="2"/>
  <c r="H66" i="2"/>
  <c r="H64" i="2"/>
  <c r="J64" i="2" s="1"/>
  <c r="W64" i="2" s="1"/>
  <c r="Y64" i="2" s="1"/>
  <c r="AA64" i="2" s="1"/>
  <c r="H62" i="2"/>
  <c r="J62" i="2" s="1"/>
  <c r="W62" i="2" s="1"/>
  <c r="Y62" i="2" s="1"/>
  <c r="AA62" i="2" s="1"/>
  <c r="U61" i="2"/>
  <c r="V61" i="2" s="1"/>
  <c r="W61" i="2" s="1"/>
  <c r="Y61" i="2" s="1"/>
  <c r="AA61" i="2" s="1"/>
  <c r="R61" i="2"/>
  <c r="H61" i="2"/>
  <c r="J61" i="2" s="1"/>
  <c r="H59" i="2"/>
  <c r="J59" i="2" s="1"/>
  <c r="W59" i="2" s="1"/>
  <c r="Y59" i="2" s="1"/>
  <c r="AA59" i="2" s="1"/>
  <c r="V58" i="2"/>
  <c r="W58" i="2" s="1"/>
  <c r="Y58" i="2" s="1"/>
  <c r="AA58" i="2" s="1"/>
  <c r="U58" i="2"/>
  <c r="R58" i="2"/>
  <c r="H58" i="2"/>
  <c r="J58" i="2" s="1"/>
  <c r="V56" i="2"/>
  <c r="W56" i="2" s="1"/>
  <c r="Y56" i="2" s="1"/>
  <c r="AA56" i="2" s="1"/>
  <c r="U56" i="2"/>
  <c r="R56" i="2"/>
  <c r="H56" i="2"/>
  <c r="U55" i="2"/>
  <c r="V55" i="2" s="1"/>
  <c r="W55" i="2" s="1"/>
  <c r="Y55" i="2" s="1"/>
  <c r="AA55" i="2" s="1"/>
  <c r="R55" i="2"/>
  <c r="H55" i="2"/>
  <c r="J55" i="2" s="1"/>
  <c r="H53" i="2"/>
  <c r="J53" i="2" s="1"/>
  <c r="W53" i="2" s="1"/>
  <c r="Y53" i="2" s="1"/>
  <c r="AA53" i="2" s="1"/>
  <c r="V52" i="2"/>
  <c r="W52" i="2" s="1"/>
  <c r="Y52" i="2" s="1"/>
  <c r="AA52" i="2" s="1"/>
  <c r="U52" i="2"/>
  <c r="R52" i="2"/>
  <c r="H52" i="2"/>
  <c r="J52" i="2" s="1"/>
  <c r="V50" i="2"/>
  <c r="W50" i="2" s="1"/>
  <c r="Y50" i="2" s="1"/>
  <c r="AA50" i="2" s="1"/>
  <c r="U50" i="2"/>
  <c r="R50" i="2"/>
  <c r="H50" i="2"/>
  <c r="J50" i="2" s="1"/>
  <c r="V49" i="2"/>
  <c r="W49" i="2" s="1"/>
  <c r="Y49" i="2" s="1"/>
  <c r="AA49" i="2" s="1"/>
  <c r="U49" i="2"/>
  <c r="R49" i="2"/>
  <c r="H49" i="2"/>
  <c r="J49" i="2" s="1"/>
  <c r="J47" i="2"/>
  <c r="W47" i="2" s="1"/>
  <c r="Y47" i="2" s="1"/>
  <c r="AA47" i="2" s="1"/>
  <c r="H47" i="2"/>
  <c r="W46" i="2"/>
  <c r="Y46" i="2" s="1"/>
  <c r="AA46" i="2" s="1"/>
  <c r="J46" i="2"/>
  <c r="H46" i="2"/>
  <c r="R45" i="2"/>
  <c r="J45" i="2"/>
  <c r="H45" i="2"/>
  <c r="H43" i="2"/>
  <c r="J43" i="2" s="1"/>
  <c r="W43" i="2" s="1"/>
  <c r="Y43" i="2" s="1"/>
  <c r="AA43" i="2" s="1"/>
  <c r="H42" i="2"/>
  <c r="J42" i="2" s="1"/>
  <c r="W42" i="2" s="1"/>
  <c r="Y42" i="2" s="1"/>
  <c r="AA42" i="2" s="1"/>
  <c r="V41" i="2"/>
  <c r="U41" i="2"/>
  <c r="R41" i="2"/>
  <c r="H41" i="2"/>
  <c r="J41" i="2" s="1"/>
  <c r="AA40" i="2"/>
  <c r="W39" i="2"/>
  <c r="Y39" i="2" s="1"/>
  <c r="AA39" i="2" s="1"/>
  <c r="J39" i="2"/>
  <c r="H39" i="2"/>
  <c r="H38" i="2"/>
  <c r="J38" i="2" s="1"/>
  <c r="V37" i="2"/>
  <c r="W37" i="2" s="1"/>
  <c r="Y37" i="2" s="1"/>
  <c r="AA37" i="2" s="1"/>
  <c r="U37" i="2"/>
  <c r="R37" i="2"/>
  <c r="H37" i="2"/>
  <c r="J37" i="2" s="1"/>
  <c r="V35" i="2"/>
  <c r="W35" i="2" s="1"/>
  <c r="Y35" i="2" s="1"/>
  <c r="AA35" i="2" s="1"/>
  <c r="U35" i="2"/>
  <c r="R35" i="2"/>
  <c r="H35" i="2"/>
  <c r="J35" i="2" s="1"/>
  <c r="V34" i="2"/>
  <c r="W34" i="2" s="1"/>
  <c r="Y34" i="2" s="1"/>
  <c r="AA34" i="2" s="1"/>
  <c r="U34" i="2"/>
  <c r="R34" i="2"/>
  <c r="H34" i="2"/>
  <c r="J34" i="2" s="1"/>
  <c r="V33" i="2"/>
  <c r="W33" i="2" s="1"/>
  <c r="Y33" i="2" s="1"/>
  <c r="AA33" i="2" s="1"/>
  <c r="U33" i="2"/>
  <c r="R33" i="2"/>
  <c r="H33" i="2"/>
  <c r="J33" i="2" s="1"/>
  <c r="J31" i="2"/>
  <c r="W31" i="2" s="1"/>
  <c r="Y31" i="2" s="1"/>
  <c r="AA31" i="2" s="1"/>
  <c r="H31" i="2"/>
  <c r="R30" i="2"/>
  <c r="J30" i="2"/>
  <c r="H30" i="2"/>
  <c r="W28" i="2"/>
  <c r="Y28" i="2" s="1"/>
  <c r="AA28" i="2" s="1"/>
  <c r="J28" i="2"/>
  <c r="H28" i="2"/>
  <c r="H26" i="2"/>
  <c r="J26" i="2" s="1"/>
  <c r="W26" i="2" s="1"/>
  <c r="Y26" i="2" s="1"/>
  <c r="AA26" i="2" s="1"/>
  <c r="H25" i="2"/>
  <c r="J25" i="2" s="1"/>
  <c r="W25" i="2" s="1"/>
  <c r="Y25" i="2" s="1"/>
  <c r="AA25" i="2" s="1"/>
  <c r="V24" i="2"/>
  <c r="U24" i="2"/>
  <c r="R24" i="2"/>
  <c r="H24" i="2"/>
  <c r="J24" i="2" s="1"/>
  <c r="J22" i="2"/>
  <c r="W22" i="2" s="1"/>
  <c r="Y22" i="2" s="1"/>
  <c r="AA22" i="2" s="1"/>
  <c r="H22" i="2"/>
  <c r="W21" i="2"/>
  <c r="Y21" i="2" s="1"/>
  <c r="AA21" i="2" s="1"/>
  <c r="J21" i="2"/>
  <c r="H21" i="2"/>
  <c r="H20" i="2"/>
  <c r="J20" i="2" s="1"/>
  <c r="W20" i="2" s="1"/>
  <c r="Y20" i="2" s="1"/>
  <c r="AA20" i="2" s="1"/>
  <c r="U19" i="2"/>
  <c r="V19" i="2" s="1"/>
  <c r="W19" i="2" s="1"/>
  <c r="Y19" i="2" s="1"/>
  <c r="AA19" i="2" s="1"/>
  <c r="R19" i="2"/>
  <c r="H19" i="2"/>
  <c r="J19" i="2" s="1"/>
  <c r="H17" i="2"/>
  <c r="J17" i="2" s="1"/>
  <c r="W17" i="2" s="1"/>
  <c r="Y17" i="2" s="1"/>
  <c r="AA17" i="2" s="1"/>
  <c r="V16" i="2"/>
  <c r="W16" i="2" s="1"/>
  <c r="Y16" i="2" s="1"/>
  <c r="AA16" i="2" s="1"/>
  <c r="U16" i="2"/>
  <c r="R16" i="2"/>
  <c r="H16" i="2"/>
  <c r="U15" i="2"/>
  <c r="V15" i="2" s="1"/>
  <c r="W15" i="2" s="1"/>
  <c r="Y15" i="2" s="1"/>
  <c r="AA15" i="2" s="1"/>
  <c r="R15" i="2"/>
  <c r="H15" i="2"/>
  <c r="J15" i="2" s="1"/>
  <c r="H13" i="2"/>
  <c r="J13" i="2" s="1"/>
  <c r="W13" i="2" s="1"/>
  <c r="Y13" i="2" s="1"/>
  <c r="AA13" i="2" s="1"/>
  <c r="V12" i="2"/>
  <c r="U12" i="2"/>
  <c r="R12" i="2"/>
  <c r="H12" i="2"/>
  <c r="J12" i="2" s="1"/>
  <c r="V10" i="2"/>
  <c r="U10" i="2"/>
  <c r="R10" i="2"/>
  <c r="H10" i="2"/>
  <c r="J10" i="2" s="1"/>
  <c r="Z153" i="1"/>
  <c r="M114" i="1"/>
  <c r="M113" i="1"/>
  <c r="W10" i="3" l="1"/>
  <c r="Y10" i="3" s="1"/>
  <c r="AA10" i="3" s="1"/>
  <c r="W37" i="3"/>
  <c r="Y37" i="3" s="1"/>
  <c r="AA37" i="3" s="1"/>
  <c r="W49" i="3"/>
  <c r="Y49" i="3" s="1"/>
  <c r="AA49" i="3" s="1"/>
  <c r="W24" i="3"/>
  <c r="Y24" i="3" s="1"/>
  <c r="AA24" i="3" s="1"/>
  <c r="W35" i="3"/>
  <c r="Y35" i="3" s="1"/>
  <c r="AA35" i="3" s="1"/>
  <c r="W73" i="3"/>
  <c r="Y73" i="3" s="1"/>
  <c r="AA73" i="3" s="1"/>
  <c r="V82" i="3"/>
  <c r="W82" i="3" s="1"/>
  <c r="Y82" i="3" s="1"/>
  <c r="AA82" i="3" s="1"/>
  <c r="V95" i="3"/>
  <c r="W95" i="3" s="1"/>
  <c r="Y95" i="3" s="1"/>
  <c r="AA95" i="3" s="1"/>
  <c r="U95" i="3"/>
  <c r="W114" i="3"/>
  <c r="Y114" i="3" s="1"/>
  <c r="AA114" i="3" s="1"/>
  <c r="V81" i="3"/>
  <c r="W81" i="3" s="1"/>
  <c r="Y81" i="3" s="1"/>
  <c r="AA81" i="3" s="1"/>
  <c r="V206" i="3"/>
  <c r="W206" i="3" s="1"/>
  <c r="Y206" i="3" s="1"/>
  <c r="AA206" i="3" s="1"/>
  <c r="U15" i="3"/>
  <c r="V15" i="3" s="1"/>
  <c r="W15" i="3" s="1"/>
  <c r="Y15" i="3" s="1"/>
  <c r="AA15" i="3" s="1"/>
  <c r="U19" i="3"/>
  <c r="V19" i="3" s="1"/>
  <c r="W19" i="3" s="1"/>
  <c r="Y19" i="3" s="1"/>
  <c r="AA19" i="3" s="1"/>
  <c r="U45" i="3"/>
  <c r="V45" i="3" s="1"/>
  <c r="W45" i="3" s="1"/>
  <c r="Y45" i="3" s="1"/>
  <c r="AA45" i="3" s="1"/>
  <c r="V50" i="3"/>
  <c r="W50" i="3" s="1"/>
  <c r="Y50" i="3" s="1"/>
  <c r="AA50" i="3" s="1"/>
  <c r="U56" i="3"/>
  <c r="V56" i="3" s="1"/>
  <c r="W56" i="3" s="1"/>
  <c r="Y56" i="3" s="1"/>
  <c r="AA56" i="3" s="1"/>
  <c r="V58" i="3"/>
  <c r="W58" i="3" s="1"/>
  <c r="Y58" i="3" s="1"/>
  <c r="AA58" i="3" s="1"/>
  <c r="V77" i="3"/>
  <c r="W77" i="3" s="1"/>
  <c r="Y77" i="3" s="1"/>
  <c r="AA77" i="3" s="1"/>
  <c r="U82" i="3"/>
  <c r="W122" i="3"/>
  <c r="Y122" i="3" s="1"/>
  <c r="AA122" i="3" s="1"/>
  <c r="U61" i="3"/>
  <c r="V61" i="3" s="1"/>
  <c r="W61" i="3" s="1"/>
  <c r="Y61" i="3" s="1"/>
  <c r="AA61" i="3" s="1"/>
  <c r="V92" i="3"/>
  <c r="W92" i="3" s="1"/>
  <c r="Y92" i="3" s="1"/>
  <c r="AA92" i="3" s="1"/>
  <c r="V235" i="3"/>
  <c r="W235" i="3" s="1"/>
  <c r="Y235" i="3" s="1"/>
  <c r="AA235" i="3" s="1"/>
  <c r="V55" i="3"/>
  <c r="W55" i="3" s="1"/>
  <c r="Y55" i="3" s="1"/>
  <c r="AA55" i="3" s="1"/>
  <c r="U55" i="3"/>
  <c r="V52" i="3"/>
  <c r="W52" i="3" s="1"/>
  <c r="Y52" i="3" s="1"/>
  <c r="AA52" i="3" s="1"/>
  <c r="U70" i="3"/>
  <c r="V70" i="3" s="1"/>
  <c r="W70" i="3" s="1"/>
  <c r="Y70" i="3" s="1"/>
  <c r="AA70" i="3" s="1"/>
  <c r="V79" i="3"/>
  <c r="W79" i="3" s="1"/>
  <c r="Y79" i="3" s="1"/>
  <c r="AA79" i="3" s="1"/>
  <c r="W101" i="3"/>
  <c r="Y101" i="3" s="1"/>
  <c r="AA101" i="3" s="1"/>
  <c r="W102" i="3"/>
  <c r="Y102" i="3" s="1"/>
  <c r="AA102" i="3" s="1"/>
  <c r="V109" i="3"/>
  <c r="W109" i="3" s="1"/>
  <c r="Y109" i="3" s="1"/>
  <c r="AA109" i="3" s="1"/>
  <c r="U109" i="3"/>
  <c r="V130" i="3"/>
  <c r="W130" i="3" s="1"/>
  <c r="Y130" i="3" s="1"/>
  <c r="AA130" i="3" s="1"/>
  <c r="V131" i="3"/>
  <c r="W131" i="3" s="1"/>
  <c r="Y131" i="3" s="1"/>
  <c r="AA131" i="3" s="1"/>
  <c r="V218" i="3"/>
  <c r="W218" i="3" s="1"/>
  <c r="Y218" i="3" s="1"/>
  <c r="AA218" i="3" s="1"/>
  <c r="V146" i="3"/>
  <c r="W146" i="3" s="1"/>
  <c r="Y146" i="3" s="1"/>
  <c r="AA146" i="3" s="1"/>
  <c r="W151" i="3"/>
  <c r="Y151" i="3" s="1"/>
  <c r="AA151" i="3" s="1"/>
  <c r="V168" i="3"/>
  <c r="W168" i="3" s="1"/>
  <c r="Y168" i="3" s="1"/>
  <c r="AA168" i="3" s="1"/>
  <c r="W191" i="3"/>
  <c r="Y191" i="3" s="1"/>
  <c r="AA191" i="3" s="1"/>
  <c r="W200" i="3"/>
  <c r="Y200" i="3" s="1"/>
  <c r="AA200" i="3" s="1"/>
  <c r="V221" i="3"/>
  <c r="W221" i="3" s="1"/>
  <c r="Y221" i="3" s="1"/>
  <c r="AA221" i="3" s="1"/>
  <c r="W224" i="3"/>
  <c r="Y224" i="3" s="1"/>
  <c r="AA224" i="3" s="1"/>
  <c r="V154" i="3"/>
  <c r="W154" i="3" s="1"/>
  <c r="Y154" i="3" s="1"/>
  <c r="AA154" i="3" s="1"/>
  <c r="V158" i="3"/>
  <c r="W158" i="3" s="1"/>
  <c r="Y158" i="3" s="1"/>
  <c r="AA158" i="3" s="1"/>
  <c r="V165" i="3"/>
  <c r="W165" i="3" s="1"/>
  <c r="Y165" i="3" s="1"/>
  <c r="AA165" i="3" s="1"/>
  <c r="U168" i="3"/>
  <c r="V176" i="3"/>
  <c r="W176" i="3" s="1"/>
  <c r="Y176" i="3" s="1"/>
  <c r="AA176" i="3" s="1"/>
  <c r="V177" i="3"/>
  <c r="W177" i="3" s="1"/>
  <c r="Y177" i="3" s="1"/>
  <c r="AA177" i="3" s="1"/>
  <c r="V178" i="3"/>
  <c r="W178" i="3" s="1"/>
  <c r="Y178" i="3" s="1"/>
  <c r="AA178" i="3" s="1"/>
  <c r="U185" i="3"/>
  <c r="V185" i="3" s="1"/>
  <c r="W185" i="3" s="1"/>
  <c r="Y185" i="3" s="1"/>
  <c r="AA185" i="3" s="1"/>
  <c r="V203" i="3"/>
  <c r="W203" i="3" s="1"/>
  <c r="Y203" i="3" s="1"/>
  <c r="AA203" i="3" s="1"/>
  <c r="U206" i="3"/>
  <c r="U207" i="3"/>
  <c r="V207" i="3" s="1"/>
  <c r="W207" i="3" s="1"/>
  <c r="Y207" i="3" s="1"/>
  <c r="AA207" i="3" s="1"/>
  <c r="U218" i="3"/>
  <c r="U219" i="3"/>
  <c r="V219" i="3" s="1"/>
  <c r="W219" i="3" s="1"/>
  <c r="Y219" i="3" s="1"/>
  <c r="AA219" i="3" s="1"/>
  <c r="U221" i="3"/>
  <c r="V228" i="3"/>
  <c r="W228" i="3" s="1"/>
  <c r="Y228" i="3" s="1"/>
  <c r="AA228" i="3" s="1"/>
  <c r="U234" i="3"/>
  <c r="V234" i="3" s="1"/>
  <c r="W234" i="3" s="1"/>
  <c r="Y234" i="3" s="1"/>
  <c r="AA234" i="3" s="1"/>
  <c r="U235" i="3"/>
  <c r="W41" i="2"/>
  <c r="Y41" i="2" s="1"/>
  <c r="AA41" i="2" s="1"/>
  <c r="W10" i="2"/>
  <c r="Y10" i="2" s="1"/>
  <c r="AA10" i="2" s="1"/>
  <c r="W12" i="2"/>
  <c r="Y12" i="2" s="1"/>
  <c r="AA12" i="2" s="1"/>
  <c r="W24" i="2"/>
  <c r="Y24" i="2" s="1"/>
  <c r="AA24" i="2" s="1"/>
  <c r="W70" i="2"/>
  <c r="Y70" i="2" s="1"/>
  <c r="AA70" i="2" s="1"/>
  <c r="U45" i="2"/>
  <c r="V45" i="2" s="1"/>
  <c r="W45" i="2" s="1"/>
  <c r="Y45" i="2" s="1"/>
  <c r="AA45" i="2" s="1"/>
  <c r="U79" i="2"/>
  <c r="V79" i="2" s="1"/>
  <c r="W79" i="2" s="1"/>
  <c r="Y79" i="2" s="1"/>
  <c r="AA79" i="2" s="1"/>
  <c r="V89" i="2"/>
  <c r="W89" i="2" s="1"/>
  <c r="Y89" i="2" s="1"/>
  <c r="AA89" i="2" s="1"/>
  <c r="V101" i="2"/>
  <c r="W101" i="2" s="1"/>
  <c r="Y101" i="2" s="1"/>
  <c r="AA101" i="2" s="1"/>
  <c r="U106" i="2"/>
  <c r="V106" i="2" s="1"/>
  <c r="W106" i="2" s="1"/>
  <c r="Y106" i="2" s="1"/>
  <c r="AA106" i="2" s="1"/>
  <c r="V224" i="2"/>
  <c r="W224" i="2" s="1"/>
  <c r="Y224" i="2" s="1"/>
  <c r="AA224" i="2" s="1"/>
  <c r="U224" i="2"/>
  <c r="U30" i="2"/>
  <c r="V30" i="2" s="1"/>
  <c r="W30" i="2" s="1"/>
  <c r="Y30" i="2" s="1"/>
  <c r="AA30" i="2" s="1"/>
  <c r="V66" i="2"/>
  <c r="W66" i="2" s="1"/>
  <c r="Y66" i="2" s="1"/>
  <c r="AA66" i="2" s="1"/>
  <c r="V81" i="2"/>
  <c r="W81" i="2" s="1"/>
  <c r="Y81" i="2" s="1"/>
  <c r="AA81" i="2" s="1"/>
  <c r="U81" i="2"/>
  <c r="U89" i="2"/>
  <c r="U92" i="2"/>
  <c r="V92" i="2" s="1"/>
  <c r="W92" i="2" s="1"/>
  <c r="Y92" i="2" s="1"/>
  <c r="AA92" i="2" s="1"/>
  <c r="U101" i="2"/>
  <c r="V102" i="2"/>
  <c r="W102" i="2" s="1"/>
  <c r="Y102" i="2" s="1"/>
  <c r="AA102" i="2" s="1"/>
  <c r="U136" i="2"/>
  <c r="V136" i="2" s="1"/>
  <c r="W136" i="2" s="1"/>
  <c r="Y136" i="2" s="1"/>
  <c r="AA136" i="2" s="1"/>
  <c r="V140" i="2"/>
  <c r="W140" i="2" s="1"/>
  <c r="Y140" i="2" s="1"/>
  <c r="AA140" i="2" s="1"/>
  <c r="W177" i="2"/>
  <c r="Y177" i="2" s="1"/>
  <c r="AA177" i="2" s="1"/>
  <c r="U235" i="2"/>
  <c r="V235" i="2" s="1"/>
  <c r="W235" i="2" s="1"/>
  <c r="Y235" i="2" s="1"/>
  <c r="AA235" i="2" s="1"/>
  <c r="V77" i="2"/>
  <c r="W77" i="2" s="1"/>
  <c r="Y77" i="2" s="1"/>
  <c r="AA77" i="2" s="1"/>
  <c r="U77" i="2"/>
  <c r="U131" i="2"/>
  <c r="V131" i="2" s="1"/>
  <c r="W131" i="2" s="1"/>
  <c r="Y131" i="2" s="1"/>
  <c r="AA131" i="2" s="1"/>
  <c r="V122" i="2"/>
  <c r="W122" i="2" s="1"/>
  <c r="Y122" i="2" s="1"/>
  <c r="AA122" i="2" s="1"/>
  <c r="U122" i="2"/>
  <c r="U159" i="2"/>
  <c r="V159" i="2" s="1"/>
  <c r="W159" i="2" s="1"/>
  <c r="Y159" i="2" s="1"/>
  <c r="AA159" i="2" s="1"/>
  <c r="V191" i="2"/>
  <c r="W191" i="2" s="1"/>
  <c r="Y191" i="2" s="1"/>
  <c r="AA191" i="2" s="1"/>
  <c r="U191" i="2"/>
  <c r="U66" i="2"/>
  <c r="U82" i="2"/>
  <c r="V82" i="2" s="1"/>
  <c r="W82" i="2" s="1"/>
  <c r="Y82" i="2" s="1"/>
  <c r="AA82" i="2" s="1"/>
  <c r="U102" i="2"/>
  <c r="U114" i="2"/>
  <c r="V114" i="2" s="1"/>
  <c r="W114" i="2" s="1"/>
  <c r="Y114" i="2" s="1"/>
  <c r="AA114" i="2" s="1"/>
  <c r="V130" i="2"/>
  <c r="W130" i="2" s="1"/>
  <c r="Y130" i="2" s="1"/>
  <c r="AA130" i="2" s="1"/>
  <c r="U130" i="2"/>
  <c r="U140" i="2"/>
  <c r="U143" i="2"/>
  <c r="V143" i="2" s="1"/>
  <c r="W143" i="2" s="1"/>
  <c r="Y143" i="2" s="1"/>
  <c r="AA143" i="2" s="1"/>
  <c r="W158" i="2"/>
  <c r="Y158" i="2" s="1"/>
  <c r="AA158" i="2" s="1"/>
  <c r="U151" i="2"/>
  <c r="V151" i="2" s="1"/>
  <c r="W151" i="2" s="1"/>
  <c r="Y151" i="2" s="1"/>
  <c r="AA151" i="2" s="1"/>
  <c r="W168" i="2"/>
  <c r="Y168" i="2" s="1"/>
  <c r="AA168" i="2" s="1"/>
  <c r="W206" i="2"/>
  <c r="Y206" i="2" s="1"/>
  <c r="AA206" i="2" s="1"/>
  <c r="W207" i="2"/>
  <c r="Y207" i="2" s="1"/>
  <c r="AA207" i="2" s="1"/>
  <c r="V212" i="2"/>
  <c r="W212" i="2" s="1"/>
  <c r="Y212" i="2" s="1"/>
  <c r="AA212" i="2" s="1"/>
  <c r="U212" i="2"/>
  <c r="U234" i="2"/>
  <c r="V234" i="2" s="1"/>
  <c r="W234" i="2" s="1"/>
  <c r="Y234" i="2" s="1"/>
  <c r="AA234" i="2" s="1"/>
  <c r="V155" i="2"/>
  <c r="W155" i="2" s="1"/>
  <c r="Y155" i="2" s="1"/>
  <c r="AA155" i="2" s="1"/>
  <c r="U155" i="2"/>
  <c r="U232" i="2"/>
  <c r="V232" i="2" s="1"/>
  <c r="W232" i="2" s="1"/>
  <c r="Y232" i="2" s="1"/>
  <c r="AA232" i="2" s="1"/>
  <c r="U173" i="2"/>
  <c r="V173" i="2" s="1"/>
  <c r="W173" i="2" s="1"/>
  <c r="Y173" i="2" s="1"/>
  <c r="AA173" i="2" s="1"/>
  <c r="U194" i="2"/>
  <c r="V194" i="2" s="1"/>
  <c r="W194" i="2" s="1"/>
  <c r="Y194" i="2" s="1"/>
  <c r="AA194" i="2" s="1"/>
  <c r="U196" i="2"/>
  <c r="V196" i="2" s="1"/>
  <c r="W196" i="2" s="1"/>
  <c r="Y196" i="2" s="1"/>
  <c r="AA196" i="2" s="1"/>
  <c r="U198" i="2"/>
  <c r="V198" i="2" s="1"/>
  <c r="W198" i="2" s="1"/>
  <c r="Y198" i="2" s="1"/>
  <c r="AA198" i="2" s="1"/>
  <c r="U200" i="2"/>
  <c r="V200" i="2" s="1"/>
  <c r="W200" i="2" s="1"/>
  <c r="Y200" i="2" s="1"/>
  <c r="AA200" i="2" s="1"/>
  <c r="U211" i="2"/>
  <c r="V211" i="2" s="1"/>
  <c r="W211" i="2" s="1"/>
  <c r="Y211" i="2" s="1"/>
  <c r="AA211" i="2" s="1"/>
</calcChain>
</file>

<file path=xl/sharedStrings.xml><?xml version="1.0" encoding="utf-8"?>
<sst xmlns="http://schemas.openxmlformats.org/spreadsheetml/2006/main" count="1637" uniqueCount="286">
  <si>
    <t>แบบบัญชีรายการที่ดินและสิ่งปลูกสร้าง</t>
  </si>
  <si>
    <t>ภ.ด.ส. 3</t>
  </si>
  <si>
    <t>องค์การบริหารส่วนตำบลแม่พริก</t>
  </si>
  <si>
    <t>รายการที่ดิน</t>
  </si>
  <si>
    <t>รายการสิ่งปลูกสร้าง</t>
  </si>
  <si>
    <t>ที่</t>
  </si>
  <si>
    <t>คำนำหน้า</t>
  </si>
  <si>
    <t>ชื่อ</t>
  </si>
  <si>
    <t>สกุล</t>
  </si>
  <si>
    <t>เลขที่</t>
  </si>
  <si>
    <t>ตำแหน่งที่ดิน</t>
  </si>
  <si>
    <t>สถานที่</t>
  </si>
  <si>
    <t>จำนวนเนื้อที่ดิน</t>
  </si>
  <si>
    <t>รวม(ตร.ว.)</t>
  </si>
  <si>
    <t>ลักษณะการทำประโยชน์(ตร.ว.)</t>
  </si>
  <si>
    <t>บ้าน</t>
  </si>
  <si>
    <t>ประเภทสิ่ง</t>
  </si>
  <si>
    <t>ลักษณะ</t>
  </si>
  <si>
    <t>ขนาดพี้นที่</t>
  </si>
  <si>
    <t>ลักษณะการทำประโยชน์(ตร.ม.)</t>
  </si>
  <si>
    <t>อายุ</t>
  </si>
  <si>
    <t>หมายเหตุ</t>
  </si>
  <si>
    <t>ประเภท</t>
  </si>
  <si>
    <t>โฉนด</t>
  </si>
  <si>
    <t>ประกอบ</t>
  </si>
  <si>
    <t>อยู่</t>
  </si>
  <si>
    <t>อื่นๆ</t>
  </si>
  <si>
    <t>ว่างเปล่า/</t>
  </si>
  <si>
    <t>ใช้ประโยชน์</t>
  </si>
  <si>
    <t>ปลูกสร้าง</t>
  </si>
  <si>
    <t>สิ่งปลูกสร้าง</t>
  </si>
  <si>
    <t>รวมของ</t>
  </si>
  <si>
    <t>โรงเรือน</t>
  </si>
  <si>
    <t>ที่ดิน</t>
  </si>
  <si>
    <t>เลขที่ดิน</t>
  </si>
  <si>
    <t>หน้า</t>
  </si>
  <si>
    <t>ที่ตั้ง</t>
  </si>
  <si>
    <t>ไร่</t>
  </si>
  <si>
    <t>งาน</t>
  </si>
  <si>
    <t>วา</t>
  </si>
  <si>
    <t>เกษตร</t>
  </si>
  <si>
    <t>อาศัย</t>
  </si>
  <si>
    <t>ไม่ทำ</t>
  </si>
  <si>
    <t>หลาย</t>
  </si>
  <si>
    <t>(ตามบัญชี</t>
  </si>
  <si>
    <t>(ตึก/ไม้/</t>
  </si>
  <si>
    <t>หรือสิ่งปลูก</t>
  </si>
  <si>
    <t>สำรวจ</t>
  </si>
  <si>
    <t>(หมู่ที่)</t>
  </si>
  <si>
    <t>กรรม</t>
  </si>
  <si>
    <t>ประโยชน์</t>
  </si>
  <si>
    <t>กรมธนารักษ์)</t>
  </si>
  <si>
    <t>ครึ่งตึกครึ่งไม้)</t>
  </si>
  <si>
    <t>ก</t>
  </si>
  <si>
    <t>ย</t>
  </si>
  <si>
    <t>รวม(ตร.ม)</t>
  </si>
  <si>
    <t>สร้าง(ปี)</t>
  </si>
  <si>
    <t>นางสาว</t>
  </si>
  <si>
    <t>กัญญา</t>
  </si>
  <si>
    <t>เนื่องหล้า</t>
  </si>
  <si>
    <t>ไม่มีเอกสารสิทธิ์</t>
  </si>
  <si>
    <t>25/1 ม.8</t>
  </si>
  <si>
    <t>บ้านเดี่ยว</t>
  </si>
  <si>
    <t>ตึก</t>
  </si>
  <si>
    <t>ที่ไม่มีเอกสารสิทธิ์</t>
  </si>
  <si>
    <t>กัลยาณี</t>
  </si>
  <si>
    <t>เนียมพรมลี</t>
  </si>
  <si>
    <t>28 ม.8</t>
  </si>
  <si>
    <t>ไม้</t>
  </si>
  <si>
    <t>ข้าวโพด</t>
  </si>
  <si>
    <t>นาง</t>
  </si>
  <si>
    <t>แก้วลุน</t>
  </si>
  <si>
    <t>วงศ์สี</t>
  </si>
  <si>
    <t>21 ม.8</t>
  </si>
  <si>
    <t>แก่นจันทร์</t>
  </si>
  <si>
    <t>แก้ววงค์</t>
  </si>
  <si>
    <t>19 ม.8</t>
  </si>
  <si>
    <t>นาย</t>
  </si>
  <si>
    <t>คะนอง</t>
  </si>
  <si>
    <t>จันตา</t>
  </si>
  <si>
    <t>ไม่มีบ้านเลขที่</t>
  </si>
  <si>
    <t>คาวี</t>
  </si>
  <si>
    <t>เพชรกลาง</t>
  </si>
  <si>
    <t>ข้าวโพด(ไม่มีเอกสารสิทธิ์)</t>
  </si>
  <si>
    <t>จำนงค์</t>
  </si>
  <si>
    <t>มูลคำปลิว</t>
  </si>
  <si>
    <t>7/1 ม.8</t>
  </si>
  <si>
    <t>จำรัส</t>
  </si>
  <si>
    <t>คำจันทร์</t>
  </si>
  <si>
    <t>1 ม.8</t>
  </si>
  <si>
    <t>ร้าน</t>
  </si>
  <si>
    <t>ร้านค้า</t>
  </si>
  <si>
    <t>จิรศักดิ์</t>
  </si>
  <si>
    <t>ตาคำไชย</t>
  </si>
  <si>
    <t>13 ม.8</t>
  </si>
  <si>
    <t>นา</t>
  </si>
  <si>
    <t>ดวงใจ</t>
  </si>
  <si>
    <t>โม้จันทร์</t>
  </si>
  <si>
    <t>38 ม.8</t>
  </si>
  <si>
    <t>ข้าวโพด,ไม้ยืนต้น</t>
  </si>
  <si>
    <t>ดาว</t>
  </si>
  <si>
    <t>วิละคำ</t>
  </si>
  <si>
    <t>46 ม.8</t>
  </si>
  <si>
    <t>ต่อมแก้ว</t>
  </si>
  <si>
    <t>12 ม.8</t>
  </si>
  <si>
    <t>ตัน</t>
  </si>
  <si>
    <t>จันภูทัต</t>
  </si>
  <si>
    <t>22 ม.8</t>
  </si>
  <si>
    <t>นันทพร</t>
  </si>
  <si>
    <t>พันธะโฮม</t>
  </si>
  <si>
    <t>42/1</t>
  </si>
  <si>
    <t>ณรงค์</t>
  </si>
  <si>
    <t>เมืองเหมอะ</t>
  </si>
  <si>
    <t>24 ม.8</t>
  </si>
  <si>
    <t>สวนข้าวโพด</t>
  </si>
  <si>
    <t>ทองใบ</t>
  </si>
  <si>
    <t>ษรเสริม</t>
  </si>
  <si>
    <t>18/1 ม.8</t>
  </si>
  <si>
    <t>ไม่มีเอกสารสิทธ์</t>
  </si>
  <si>
    <t>ทองเหลือง</t>
  </si>
  <si>
    <t>ธีรวุฒิ</t>
  </si>
  <si>
    <t>42 ม.8</t>
  </si>
  <si>
    <t>บ่าย</t>
  </si>
  <si>
    <t>แก้ววงศ์</t>
  </si>
  <si>
    <t>45 ม.8</t>
  </si>
  <si>
    <t>บัณฑิต</t>
  </si>
  <si>
    <t>พรมย่อง</t>
  </si>
  <si>
    <t>23 ม.8</t>
  </si>
  <si>
    <t>บัวพันธ์</t>
  </si>
  <si>
    <t>ตะยุรัมย์</t>
  </si>
  <si>
    <t>29 ม.8</t>
  </si>
  <si>
    <t>บุญมี</t>
  </si>
  <si>
    <t>ผาระกรรณ์</t>
  </si>
  <si>
    <t>11 ม.8</t>
  </si>
  <si>
    <t>มลสุ</t>
  </si>
  <si>
    <t>4 ม.8</t>
  </si>
  <si>
    <t>ภาคภูมิ มูลสุข</t>
  </si>
  <si>
    <t>บุญเรือง</t>
  </si>
  <si>
    <t>สายเขื่อนแก้ว</t>
  </si>
  <si>
    <t>17 ม.8</t>
  </si>
  <si>
    <t>ปั๋น</t>
  </si>
  <si>
    <t>กันทะมาดา</t>
  </si>
  <si>
    <t>6 ม.8</t>
  </si>
  <si>
    <t>เปลี่ยน</t>
  </si>
  <si>
    <t>ผัน</t>
  </si>
  <si>
    <t>10 ม.8</t>
  </si>
  <si>
    <t>เพ็ญ</t>
  </si>
  <si>
    <t>บาทชารี</t>
  </si>
  <si>
    <t>35/1 ม.8</t>
  </si>
  <si>
    <t>ภิญโญ</t>
  </si>
  <si>
    <t>เหล็กโชติ</t>
  </si>
  <si>
    <t>34/1 ม.8</t>
  </si>
  <si>
    <t>ไม้2ชั้น</t>
  </si>
  <si>
    <t>มาลี</t>
  </si>
  <si>
    <t>ปินตา</t>
  </si>
  <si>
    <t>15 ม.8</t>
  </si>
  <si>
    <t>มวล</t>
  </si>
  <si>
    <t>รอดทอน</t>
  </si>
  <si>
    <t>5 ม.8</t>
  </si>
  <si>
    <t>ทำสวน</t>
  </si>
  <si>
    <t>ระยอง</t>
  </si>
  <si>
    <t>สกุลรัตน์</t>
  </si>
  <si>
    <t>28/1 ม.6</t>
  </si>
  <si>
    <t>รัชกร</t>
  </si>
  <si>
    <t>เหมยเมืองแก้ว</t>
  </si>
  <si>
    <t>8/2 ม.8</t>
  </si>
  <si>
    <t>กล้วย</t>
  </si>
  <si>
    <t>รัฐสยาม</t>
  </si>
  <si>
    <t>คำประเสริฐ</t>
  </si>
  <si>
    <t>36/1 ม.8</t>
  </si>
  <si>
    <t>ลาวัน</t>
  </si>
  <si>
    <t>26 ม.8</t>
  </si>
  <si>
    <t>ลำดวน</t>
  </si>
  <si>
    <t>สอนพรม</t>
  </si>
  <si>
    <t>5/1 ม.8</t>
  </si>
  <si>
    <t>ยุ้งฉาง</t>
  </si>
  <si>
    <t>อุทัย(ข้าวโพด)</t>
  </si>
  <si>
    <t>อุทัย(สวน)</t>
  </si>
  <si>
    <t>คำพอง</t>
  </si>
  <si>
    <t>ตะยุนรัมย์</t>
  </si>
  <si>
    <t>39 ม.8</t>
  </si>
  <si>
    <t>ลีน</t>
  </si>
  <si>
    <t>6/1 ม.8</t>
  </si>
  <si>
    <t>เลี่ยม</t>
  </si>
  <si>
    <t>18 ม.8</t>
  </si>
  <si>
    <t>วิยะดา</t>
  </si>
  <si>
    <t>44 ม.8</t>
  </si>
  <si>
    <t>ครึ่งตึกครึงไม้</t>
  </si>
  <si>
    <t>วิไล</t>
  </si>
  <si>
    <t>ไชยจู</t>
  </si>
  <si>
    <t>8/1 ม.8</t>
  </si>
  <si>
    <t>ทั่ไม่มีเอกสารสิทธิ์</t>
  </si>
  <si>
    <t>วิไลลักษณ์</t>
  </si>
  <si>
    <t>ครึ่งตึกครึ่งไม้</t>
  </si>
  <si>
    <t>33/1 ม.8</t>
  </si>
  <si>
    <t>ศักดิ์ชัย</t>
  </si>
  <si>
    <t>จันตาวงศ์</t>
  </si>
  <si>
    <t>14 ม.8</t>
  </si>
  <si>
    <t>สมใจ</t>
  </si>
  <si>
    <t>ชาวงษ์</t>
  </si>
  <si>
    <t>17/1 ม.8</t>
  </si>
  <si>
    <t>สมบูรณ์</t>
  </si>
  <si>
    <t>ชูจิตร</t>
  </si>
  <si>
    <t>33 ม.8</t>
  </si>
  <si>
    <t>สืบนาค</t>
  </si>
  <si>
    <t>สมพิศ</t>
  </si>
  <si>
    <t>10/1 ม.8</t>
  </si>
  <si>
    <t>ที่ไม่มีเอสารสิทธิ์</t>
  </si>
  <si>
    <t>สมรักษ์</t>
  </si>
  <si>
    <t>37 ม.8</t>
  </si>
  <si>
    <t>ยางพารา+ไม้สัก</t>
  </si>
  <si>
    <t>สายรัก</t>
  </si>
  <si>
    <t>ไม่ม เอกสารสิทธิ์</t>
  </si>
  <si>
    <t>สุภาพ</t>
  </si>
  <si>
    <t>ภิรมย์ไกรภักดิ์</t>
  </si>
  <si>
    <t>34/2 ม.8</t>
  </si>
  <si>
    <t>สวิง</t>
  </si>
  <si>
    <t>สาคร</t>
  </si>
  <si>
    <t>โสดา</t>
  </si>
  <si>
    <t>21/1 ม.8</t>
  </si>
  <si>
    <t>สานนท์</t>
  </si>
  <si>
    <t>7 ม.8</t>
  </si>
  <si>
    <t>สำเภา</t>
  </si>
  <si>
    <t>34 ม.8</t>
  </si>
  <si>
    <t>สำราญ</t>
  </si>
  <si>
    <t>วังสุข</t>
  </si>
  <si>
    <t>2 ม.8</t>
  </si>
  <si>
    <t>สำอาง</t>
  </si>
  <si>
    <t>33/2 ม.8</t>
  </si>
  <si>
    <t>ข้าวโพดเลี้ยงสัตว์</t>
  </si>
  <si>
    <t>สุดารัตน์</t>
  </si>
  <si>
    <t>33/3 ม.8</t>
  </si>
  <si>
    <t>ทีไม่มีเอกสารสิทธิ์</t>
  </si>
  <si>
    <t>สุธรรม</t>
  </si>
  <si>
    <t>จิณะวัน</t>
  </si>
  <si>
    <t>20 ม.8</t>
  </si>
  <si>
    <t>20/2 ม.8</t>
  </si>
  <si>
    <t>อำพร</t>
  </si>
  <si>
    <t>หงษ์ทอง</t>
  </si>
  <si>
    <t>พรมรุณ</t>
  </si>
  <si>
    <t>39/1 ม.8</t>
  </si>
  <si>
    <t>หมั่น</t>
  </si>
  <si>
    <t>อิ่มอารมย์</t>
  </si>
  <si>
    <t>หลงมา</t>
  </si>
  <si>
    <t>สิงห์คำ</t>
  </si>
  <si>
    <t>25 ม.8</t>
  </si>
  <si>
    <t>อินตา</t>
  </si>
  <si>
    <t>พิมพ์ทอง</t>
  </si>
  <si>
    <t>ม.8</t>
  </si>
  <si>
    <t>อิฐธยาพร</t>
  </si>
  <si>
    <t>35 ม.8</t>
  </si>
  <si>
    <t>อุดร</t>
  </si>
  <si>
    <t>บริบูรณ์</t>
  </si>
  <si>
    <t>27 ม.8</t>
  </si>
  <si>
    <t>อุลัยพร</t>
  </si>
  <si>
    <t>43 ม.8</t>
  </si>
  <si>
    <t>เอกลักษณ์</t>
  </si>
  <si>
    <t>26/1 ม.8</t>
  </si>
  <si>
    <t>ภ.ด.ส. 1</t>
  </si>
  <si>
    <t>แบบบัญชีราคาประเมินทุนทรัพย์ของที่ดินและสิ่งปลูกสร้าง</t>
  </si>
  <si>
    <t>ราคาประเมินทุนทรัพย์ของที่ดิน</t>
  </si>
  <si>
    <t>ราคาประเมินทุนทรัพย์ของสิ่งปลูกสร้าง</t>
  </si>
  <si>
    <t>รวมราคาประเมินของที่ดินและ
สิ่งปลูกสร้าง</t>
  </si>
  <si>
    <t>ราคาประเมินของที่ดินและสิ่งปลูกสร้างตามสัดส่วนการใช้ประโยชน์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</si>
  <si>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 
(ล้านบาท)</t>
  </si>
  <si>
    <t>คงเหลือราคาประเมิน
ทุนทรัพย์
ที่ต้องเสียภาษี 
(บาท)</t>
  </si>
  <si>
    <t>อัตราภาษี
(ร้อยละ)</t>
  </si>
  <si>
    <t>ประเภทที่ดิน</t>
  </si>
  <si>
    <t>เลขที่เอกสารสิทธิ์</t>
  </si>
  <si>
    <t>ลักษณะการทำประโยชน์</t>
  </si>
  <si>
    <t>คำนวณ
เป็น ตร.ว.</t>
  </si>
  <si>
    <t>ราคาประเมิน
ต่อ ตร.ว. (บาท)</t>
  </si>
  <si>
    <t>รวมราคาประเมินที่ดิน 
(บาท)</t>
  </si>
  <si>
    <t>ประเภทของ
สิ่งปลูกสร้างตามบัญชีกรมธนารักษ์</t>
  </si>
  <si>
    <t>ลักษณะ
สิ่งปลูกสร้าง (ตึก/ไม้/ครึ่งตึกครึ่งไม้)</t>
  </si>
  <si>
    <t>ขนาดพื้นที่สิ่งปลูกสร้าง (ตร.ม.)</t>
  </si>
  <si>
    <t>คิดเป็นสัดส่วน
(ร้อยละ)</t>
  </si>
  <si>
    <t>ราคาประเมิน
สิ่งปลูกสร้างต่อ ตร.ม.</t>
  </si>
  <si>
    <t>รวมราคาประเมิน
สิ่งปลูกสร้าง</t>
  </si>
  <si>
    <t>ค่าเสื่อม</t>
  </si>
  <si>
    <t>ราคาประเมิน
สิ่งปลูกสร้างหลังหัก
ค่าเสื่อม (บาท)</t>
  </si>
  <si>
    <t>อายุ
สิ่งปลูกสร้าง 
(ปี)</t>
  </si>
  <si>
    <t xml:space="preserve">
ค่าเสื่อม 
(ร้อยละ)</t>
  </si>
  <si>
    <t>ตร.ว.</t>
  </si>
  <si>
    <t>จำนวนภาษีที่ต้องชำระ(บาท)</t>
  </si>
  <si>
    <t>ภ.ด.ส.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</si>
</sst>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theme="1"/>
      <name val="Tahoma"/>
      <family val="2"/>
      <charset val="22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/>
    <xf numFmtId="0" fontId="1" fillId="2" borderId="0" xfId="0" applyFont="1" applyFill="1" applyBorder="1" applyAlignment="1">
      <alignment horizontal="right" shrinkToFi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8" xfId="0" applyFont="1" applyFill="1" applyBorder="1" applyAlignment="1">
      <alignment shrinkToFit="1"/>
    </xf>
    <xf numFmtId="0" fontId="1" fillId="2" borderId="9" xfId="0" applyFont="1" applyFill="1" applyBorder="1" applyAlignment="1">
      <alignment shrinkToFit="1"/>
    </xf>
    <xf numFmtId="0" fontId="1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49" fontId="1" fillId="2" borderId="10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shrinkToFit="1"/>
    </xf>
    <xf numFmtId="0" fontId="1" fillId="2" borderId="4" xfId="0" applyFont="1" applyFill="1" applyBorder="1" applyAlignment="1">
      <alignment shrinkToFit="1"/>
    </xf>
    <xf numFmtId="0" fontId="1" fillId="2" borderId="5" xfId="0" applyFont="1" applyFill="1" applyBorder="1" applyAlignment="1">
      <alignment shrinkToFit="1"/>
    </xf>
    <xf numFmtId="0" fontId="1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vertical="center" shrinkToFit="1"/>
    </xf>
    <xf numFmtId="49" fontId="1" fillId="2" borderId="2" xfId="0" applyNumberFormat="1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vertical="center" shrinkToFit="1"/>
    </xf>
    <xf numFmtId="49" fontId="1" fillId="2" borderId="5" xfId="0" applyNumberFormat="1" applyFont="1" applyFill="1" applyBorder="1" applyAlignment="1">
      <alignment vertical="center" shrinkToFit="1"/>
    </xf>
    <xf numFmtId="0" fontId="2" fillId="2" borderId="0" xfId="0" applyFont="1" applyFill="1" applyBorder="1" applyAlignment="1">
      <alignment shrinkToFit="1"/>
    </xf>
    <xf numFmtId="0" fontId="2" fillId="2" borderId="8" xfId="0" applyFont="1" applyFill="1" applyBorder="1" applyAlignment="1">
      <alignment shrinkToFit="1"/>
    </xf>
    <xf numFmtId="0" fontId="2" fillId="2" borderId="9" xfId="0" applyFont="1" applyFill="1" applyBorder="1" applyAlignment="1">
      <alignment shrinkToFit="1"/>
    </xf>
    <xf numFmtId="0" fontId="3" fillId="2" borderId="9" xfId="0" applyFont="1" applyFill="1" applyBorder="1" applyAlignment="1"/>
    <xf numFmtId="0" fontId="3" fillId="2" borderId="9" xfId="0" applyFont="1" applyFill="1" applyBorder="1" applyAlignment="1">
      <alignment shrinkToFit="1"/>
    </xf>
    <xf numFmtId="0" fontId="3" fillId="2" borderId="9" xfId="0" applyFont="1" applyFill="1" applyBorder="1"/>
    <xf numFmtId="0" fontId="3" fillId="2" borderId="9" xfId="0" applyFont="1" applyFill="1" applyBorder="1" applyAlignment="1">
      <alignment horizontal="center" shrinkToFit="1"/>
    </xf>
    <xf numFmtId="0" fontId="3" fillId="2" borderId="9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shrinkToFit="1"/>
    </xf>
    <xf numFmtId="0" fontId="3" fillId="0" borderId="0" xfId="0" applyFont="1"/>
    <xf numFmtId="0" fontId="3" fillId="3" borderId="9" xfId="0" applyFont="1" applyFill="1" applyBorder="1" applyAlignment="1"/>
    <xf numFmtId="0" fontId="3" fillId="3" borderId="9" xfId="0" applyFont="1" applyFill="1" applyBorder="1" applyAlignment="1">
      <alignment shrinkToFit="1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shrinkToFit="1"/>
    </xf>
    <xf numFmtId="0" fontId="3" fillId="3" borderId="0" xfId="0" applyFont="1" applyFill="1"/>
    <xf numFmtId="2" fontId="3" fillId="2" borderId="9" xfId="0" applyNumberFormat="1" applyFont="1" applyFill="1" applyBorder="1"/>
    <xf numFmtId="2" fontId="3" fillId="3" borderId="9" xfId="0" applyNumberFormat="1" applyFont="1" applyFill="1" applyBorder="1"/>
    <xf numFmtId="0" fontId="3" fillId="4" borderId="9" xfId="0" applyFont="1" applyFill="1" applyBorder="1" applyAlignment="1"/>
    <xf numFmtId="0" fontId="3" fillId="4" borderId="9" xfId="0" applyFont="1" applyFill="1" applyBorder="1" applyAlignment="1">
      <alignment shrinkToFit="1"/>
    </xf>
    <xf numFmtId="0" fontId="3" fillId="4" borderId="9" xfId="0" applyFont="1" applyFill="1" applyBorder="1"/>
    <xf numFmtId="0" fontId="3" fillId="4" borderId="9" xfId="0" applyFont="1" applyFill="1" applyBorder="1" applyAlignment="1">
      <alignment horizontal="center" shrinkToFit="1"/>
    </xf>
    <xf numFmtId="0" fontId="3" fillId="4" borderId="9" xfId="0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shrinkToFit="1"/>
    </xf>
    <xf numFmtId="0" fontId="3" fillId="4" borderId="0" xfId="0" applyFont="1" applyFill="1"/>
    <xf numFmtId="0" fontId="3" fillId="2" borderId="0" xfId="0" applyFont="1" applyFill="1"/>
    <xf numFmtId="0" fontId="3" fillId="0" borderId="9" xfId="0" applyFont="1" applyBorder="1" applyAlignment="1"/>
    <xf numFmtId="0" fontId="3" fillId="0" borderId="9" xfId="0" applyFont="1" applyBorder="1" applyAlignment="1">
      <alignment shrinkToFi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2" borderId="10" xfId="0" applyFont="1" applyFill="1" applyBorder="1" applyAlignment="1">
      <alignment shrinkToFit="1"/>
    </xf>
    <xf numFmtId="0" fontId="3" fillId="2" borderId="10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shrinkToFit="1"/>
    </xf>
    <xf numFmtId="0" fontId="3" fillId="3" borderId="5" xfId="0" applyFont="1" applyFill="1" applyBorder="1" applyAlignment="1"/>
    <xf numFmtId="0" fontId="3" fillId="3" borderId="5" xfId="0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shrinkToFit="1"/>
    </xf>
    <xf numFmtId="0" fontId="3" fillId="2" borderId="5" xfId="0" applyFont="1" applyFill="1" applyBorder="1" applyAlignment="1"/>
    <xf numFmtId="0" fontId="3" fillId="2" borderId="5" xfId="0" applyFont="1" applyFill="1" applyBorder="1" applyAlignment="1">
      <alignment shrinkToFit="1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shrinkToFit="1"/>
    </xf>
    <xf numFmtId="0" fontId="3" fillId="0" borderId="0" xfId="0" applyFont="1" applyAlignment="1">
      <alignment shrinkToFit="1"/>
    </xf>
    <xf numFmtId="0" fontId="3" fillId="4" borderId="5" xfId="0" applyFont="1" applyFill="1" applyBorder="1" applyAlignment="1"/>
    <xf numFmtId="0" fontId="3" fillId="5" borderId="9" xfId="0" applyFont="1" applyFill="1" applyBorder="1" applyAlignment="1">
      <alignment shrinkToFit="1"/>
    </xf>
    <xf numFmtId="0" fontId="3" fillId="5" borderId="9" xfId="0" applyFont="1" applyFill="1" applyBorder="1"/>
    <xf numFmtId="0" fontId="3" fillId="2" borderId="9" xfId="0" applyNumberFormat="1" applyFont="1" applyFill="1" applyBorder="1"/>
    <xf numFmtId="0" fontId="3" fillId="3" borderId="9" xfId="0" applyNumberFormat="1" applyFont="1" applyFill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left"/>
    </xf>
    <xf numFmtId="0" fontId="3" fillId="0" borderId="6" xfId="0" applyFont="1" applyBorder="1"/>
    <xf numFmtId="2" fontId="3" fillId="0" borderId="9" xfId="0" applyNumberFormat="1" applyFont="1" applyBorder="1"/>
    <xf numFmtId="0" fontId="3" fillId="3" borderId="9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left"/>
    </xf>
    <xf numFmtId="0" fontId="3" fillId="3" borderId="6" xfId="0" applyFont="1" applyFill="1" applyBorder="1"/>
    <xf numFmtId="0" fontId="3" fillId="2" borderId="6" xfId="0" applyFont="1" applyFill="1" applyBorder="1"/>
    <xf numFmtId="0" fontId="3" fillId="5" borderId="9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left"/>
    </xf>
    <xf numFmtId="0" fontId="3" fillId="5" borderId="6" xfId="0" applyFont="1" applyFill="1" applyBorder="1"/>
    <xf numFmtId="2" fontId="3" fillId="5" borderId="9" xfId="0" applyNumberFormat="1" applyFont="1" applyFill="1" applyBorder="1"/>
    <xf numFmtId="0" fontId="3" fillId="5" borderId="0" xfId="0" applyFont="1" applyFill="1"/>
    <xf numFmtId="0" fontId="3" fillId="0" borderId="9" xfId="0" applyFont="1" applyBorder="1" applyAlignment="1">
      <alignment horizontal="left"/>
    </xf>
    <xf numFmtId="0" fontId="3" fillId="3" borderId="0" xfId="0" applyFont="1" applyFill="1" applyBorder="1"/>
    <xf numFmtId="0" fontId="3" fillId="3" borderId="0" xfId="0" applyFont="1" applyFill="1" applyBorder="1" applyAlignment="1">
      <alignment shrinkToFit="1"/>
    </xf>
    <xf numFmtId="0" fontId="3" fillId="3" borderId="9" xfId="0" applyFont="1" applyFill="1" applyBorder="1" applyAlignment="1">
      <alignment horizontal="left" shrinkToFit="1"/>
    </xf>
    <xf numFmtId="0" fontId="3" fillId="2" borderId="1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left"/>
    </xf>
    <xf numFmtId="0" fontId="3" fillId="0" borderId="10" xfId="0" applyFont="1" applyBorder="1"/>
    <xf numFmtId="0" fontId="3" fillId="0" borderId="13" xfId="0" applyFont="1" applyBorder="1"/>
    <xf numFmtId="0" fontId="3" fillId="0" borderId="9" xfId="0" applyFont="1" applyBorder="1" applyAlignment="1">
      <alignment horizontal="left" shrinkToFit="1"/>
    </xf>
    <xf numFmtId="0" fontId="3" fillId="3" borderId="5" xfId="0" applyFont="1" applyFill="1" applyBorder="1" applyAlignment="1">
      <alignment horizontal="left" shrinkToFit="1"/>
    </xf>
    <xf numFmtId="0" fontId="3" fillId="3" borderId="5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right"/>
    </xf>
    <xf numFmtId="0" fontId="3" fillId="4" borderId="9" xfId="0" applyFont="1" applyFill="1" applyBorder="1" applyAlignment="1">
      <alignment horizontal="left"/>
    </xf>
    <xf numFmtId="0" fontId="3" fillId="4" borderId="9" xfId="0" applyNumberFormat="1" applyFont="1" applyFill="1" applyBorder="1"/>
    <xf numFmtId="0" fontId="3" fillId="4" borderId="6" xfId="0" applyFont="1" applyFill="1" applyBorder="1"/>
    <xf numFmtId="2" fontId="3" fillId="4" borderId="9" xfId="0" applyNumberFormat="1" applyFont="1" applyFill="1" applyBorder="1"/>
    <xf numFmtId="0" fontId="3" fillId="5" borderId="5" xfId="0" applyFont="1" applyFill="1" applyBorder="1" applyAlignment="1">
      <alignment horizontal="right"/>
    </xf>
    <xf numFmtId="0" fontId="3" fillId="5" borderId="9" xfId="0" applyNumberFormat="1" applyFont="1" applyFill="1" applyBorder="1"/>
    <xf numFmtId="0" fontId="3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shrinkToFit="1"/>
    </xf>
    <xf numFmtId="0" fontId="1" fillId="2" borderId="3" xfId="0" applyFont="1" applyFill="1" applyBorder="1" applyAlignment="1">
      <alignment horizontal="center" shrinkToFit="1"/>
    </xf>
    <xf numFmtId="0" fontId="1" fillId="2" borderId="4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shrinkToFit="1"/>
    </xf>
    <xf numFmtId="0" fontId="1" fillId="2" borderId="11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0" fillId="2" borderId="7" xfId="0" applyFont="1" applyFill="1" applyBorder="1" applyAlignment="1">
      <alignment shrinkToFit="1"/>
    </xf>
    <xf numFmtId="0" fontId="0" fillId="2" borderId="8" xfId="0" applyFont="1" applyFill="1" applyBorder="1" applyAlignment="1">
      <alignment shrinkToFit="1"/>
    </xf>
    <xf numFmtId="0" fontId="1" fillId="2" borderId="6" xfId="0" applyFont="1" applyFill="1" applyBorder="1" applyAlignment="1">
      <alignment horizontal="center" shrinkToFit="1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3" fillId="7" borderId="10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0" fontId="3" fillId="7" borderId="6" xfId="0" applyFont="1" applyFill="1" applyBorder="1" applyAlignment="1">
      <alignment horizontal="center"/>
    </xf>
    <xf numFmtId="0" fontId="0" fillId="0" borderId="8" xfId="0" applyBorder="1"/>
    <xf numFmtId="0" fontId="3" fillId="7" borderId="10" xfId="0" applyFont="1" applyFill="1" applyBorder="1" applyAlignment="1">
      <alignment horizontal="center" vertical="top" wrapText="1"/>
    </xf>
    <xf numFmtId="0" fontId="3" fillId="9" borderId="1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9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2" xfId="0" applyBorder="1"/>
    <xf numFmtId="0" fontId="0" fillId="0" borderId="3" xfId="0" applyBorder="1"/>
    <xf numFmtId="0" fontId="0" fillId="0" borderId="4" xfId="0" applyBorder="1"/>
    <xf numFmtId="0" fontId="3" fillId="9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 shrinkToFit="1"/>
    </xf>
    <xf numFmtId="0" fontId="0" fillId="0" borderId="7" xfId="0" applyBorder="1"/>
    <xf numFmtId="0" fontId="3" fillId="8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7"/>
  <sheetViews>
    <sheetView workbookViewId="0">
      <selection sqref="A1:XFD1048576"/>
    </sheetView>
  </sheetViews>
  <sheetFormatPr defaultColWidth="9.125" defaultRowHeight="18.75" x14ac:dyDescent="0.45"/>
  <cols>
    <col min="1" max="1" width="3.75" style="81" customWidth="1"/>
    <col min="2" max="2" width="4.875" style="75" customWidth="1"/>
    <col min="3" max="3" width="6.875" style="41" customWidth="1"/>
    <col min="4" max="4" width="6.75" style="75" customWidth="1"/>
    <col min="5" max="5" width="5.625" style="75" customWidth="1"/>
    <col min="6" max="6" width="5.25" style="41" customWidth="1"/>
    <col min="7" max="7" width="4.875" style="41" customWidth="1"/>
    <col min="8" max="8" width="4.625" style="41" customWidth="1"/>
    <col min="9" max="9" width="4.875" style="82" customWidth="1"/>
    <col min="10" max="10" width="4.375" style="41" customWidth="1"/>
    <col min="11" max="12" width="4.625" style="41" customWidth="1"/>
    <col min="13" max="13" width="5.375" style="75" customWidth="1"/>
    <col min="14" max="14" width="4.75" style="41" customWidth="1"/>
    <col min="15" max="16" width="5" style="41" customWidth="1"/>
    <col min="17" max="17" width="3.375" style="41" customWidth="1"/>
    <col min="18" max="18" width="4.75" style="41" customWidth="1"/>
    <col min="19" max="19" width="4.375" style="41" customWidth="1"/>
    <col min="20" max="20" width="3.75" style="41" customWidth="1"/>
    <col min="21" max="21" width="4.875" style="75" customWidth="1"/>
    <col min="22" max="22" width="5.125" style="41" customWidth="1"/>
    <col min="23" max="23" width="4.375" style="75" customWidth="1"/>
    <col min="24" max="24" width="4.25" style="41" customWidth="1"/>
    <col min="25" max="25" width="4.625" style="41" customWidth="1"/>
    <col min="26" max="26" width="4.375" style="41" customWidth="1"/>
    <col min="27" max="27" width="4.625" style="41" customWidth="1"/>
    <col min="28" max="28" width="4.125" style="41" customWidth="1"/>
    <col min="29" max="29" width="5.625" style="41" customWidth="1"/>
    <col min="30" max="30" width="4.625" style="41" customWidth="1"/>
    <col min="31" max="31" width="3.75" style="75" customWidth="1"/>
    <col min="32" max="32" width="4.875" style="41" customWidth="1"/>
    <col min="33" max="33" width="6.625" style="41" customWidth="1"/>
    <col min="34" max="256" width="9.125" style="41"/>
    <col min="257" max="257" width="3.75" style="41" customWidth="1"/>
    <col min="258" max="258" width="4.875" style="41" customWidth="1"/>
    <col min="259" max="259" width="6.875" style="41" customWidth="1"/>
    <col min="260" max="260" width="6.75" style="41" customWidth="1"/>
    <col min="261" max="261" width="5.625" style="41" customWidth="1"/>
    <col min="262" max="262" width="5.25" style="41" customWidth="1"/>
    <col min="263" max="263" width="4.875" style="41" customWidth="1"/>
    <col min="264" max="264" width="4.625" style="41" customWidth="1"/>
    <col min="265" max="265" width="4.875" style="41" customWidth="1"/>
    <col min="266" max="266" width="4.375" style="41" customWidth="1"/>
    <col min="267" max="268" width="4.625" style="41" customWidth="1"/>
    <col min="269" max="269" width="5.375" style="41" customWidth="1"/>
    <col min="270" max="270" width="4.75" style="41" customWidth="1"/>
    <col min="271" max="272" width="5" style="41" customWidth="1"/>
    <col min="273" max="273" width="3.375" style="41" customWidth="1"/>
    <col min="274" max="274" width="4.75" style="41" customWidth="1"/>
    <col min="275" max="275" width="4.375" style="41" customWidth="1"/>
    <col min="276" max="276" width="3.75" style="41" customWidth="1"/>
    <col min="277" max="277" width="4.875" style="41" customWidth="1"/>
    <col min="278" max="278" width="5.125" style="41" customWidth="1"/>
    <col min="279" max="279" width="4.375" style="41" customWidth="1"/>
    <col min="280" max="280" width="4.25" style="41" customWidth="1"/>
    <col min="281" max="281" width="4.625" style="41" customWidth="1"/>
    <col min="282" max="282" width="4.375" style="41" customWidth="1"/>
    <col min="283" max="283" width="4.625" style="41" customWidth="1"/>
    <col min="284" max="284" width="4.125" style="41" customWidth="1"/>
    <col min="285" max="285" width="5.625" style="41" customWidth="1"/>
    <col min="286" max="286" width="4.625" style="41" customWidth="1"/>
    <col min="287" max="287" width="3.75" style="41" customWidth="1"/>
    <col min="288" max="288" width="4.875" style="41" customWidth="1"/>
    <col min="289" max="289" width="6.625" style="41" customWidth="1"/>
    <col min="290" max="512" width="9.125" style="41"/>
    <col min="513" max="513" width="3.75" style="41" customWidth="1"/>
    <col min="514" max="514" width="4.875" style="41" customWidth="1"/>
    <col min="515" max="515" width="6.875" style="41" customWidth="1"/>
    <col min="516" max="516" width="6.75" style="41" customWidth="1"/>
    <col min="517" max="517" width="5.625" style="41" customWidth="1"/>
    <col min="518" max="518" width="5.25" style="41" customWidth="1"/>
    <col min="519" max="519" width="4.875" style="41" customWidth="1"/>
    <col min="520" max="520" width="4.625" style="41" customWidth="1"/>
    <col min="521" max="521" width="4.875" style="41" customWidth="1"/>
    <col min="522" max="522" width="4.375" style="41" customWidth="1"/>
    <col min="523" max="524" width="4.625" style="41" customWidth="1"/>
    <col min="525" max="525" width="5.375" style="41" customWidth="1"/>
    <col min="526" max="526" width="4.75" style="41" customWidth="1"/>
    <col min="527" max="528" width="5" style="41" customWidth="1"/>
    <col min="529" max="529" width="3.375" style="41" customWidth="1"/>
    <col min="530" max="530" width="4.75" style="41" customWidth="1"/>
    <col min="531" max="531" width="4.375" style="41" customWidth="1"/>
    <col min="532" max="532" width="3.75" style="41" customWidth="1"/>
    <col min="533" max="533" width="4.875" style="41" customWidth="1"/>
    <col min="534" max="534" width="5.125" style="41" customWidth="1"/>
    <col min="535" max="535" width="4.375" style="41" customWidth="1"/>
    <col min="536" max="536" width="4.25" style="41" customWidth="1"/>
    <col min="537" max="537" width="4.625" style="41" customWidth="1"/>
    <col min="538" max="538" width="4.375" style="41" customWidth="1"/>
    <col min="539" max="539" width="4.625" style="41" customWidth="1"/>
    <col min="540" max="540" width="4.125" style="41" customWidth="1"/>
    <col min="541" max="541" width="5.625" style="41" customWidth="1"/>
    <col min="542" max="542" width="4.625" style="41" customWidth="1"/>
    <col min="543" max="543" width="3.75" style="41" customWidth="1"/>
    <col min="544" max="544" width="4.875" style="41" customWidth="1"/>
    <col min="545" max="545" width="6.625" style="41" customWidth="1"/>
    <col min="546" max="768" width="9.125" style="41"/>
    <col min="769" max="769" width="3.75" style="41" customWidth="1"/>
    <col min="770" max="770" width="4.875" style="41" customWidth="1"/>
    <col min="771" max="771" width="6.875" style="41" customWidth="1"/>
    <col min="772" max="772" width="6.75" style="41" customWidth="1"/>
    <col min="773" max="773" width="5.625" style="41" customWidth="1"/>
    <col min="774" max="774" width="5.25" style="41" customWidth="1"/>
    <col min="775" max="775" width="4.875" style="41" customWidth="1"/>
    <col min="776" max="776" width="4.625" style="41" customWidth="1"/>
    <col min="777" max="777" width="4.875" style="41" customWidth="1"/>
    <col min="778" max="778" width="4.375" style="41" customWidth="1"/>
    <col min="779" max="780" width="4.625" style="41" customWidth="1"/>
    <col min="781" max="781" width="5.375" style="41" customWidth="1"/>
    <col min="782" max="782" width="4.75" style="41" customWidth="1"/>
    <col min="783" max="784" width="5" style="41" customWidth="1"/>
    <col min="785" max="785" width="3.375" style="41" customWidth="1"/>
    <col min="786" max="786" width="4.75" style="41" customWidth="1"/>
    <col min="787" max="787" width="4.375" style="41" customWidth="1"/>
    <col min="788" max="788" width="3.75" style="41" customWidth="1"/>
    <col min="789" max="789" width="4.875" style="41" customWidth="1"/>
    <col min="790" max="790" width="5.125" style="41" customWidth="1"/>
    <col min="791" max="791" width="4.375" style="41" customWidth="1"/>
    <col min="792" max="792" width="4.25" style="41" customWidth="1"/>
    <col min="793" max="793" width="4.625" style="41" customWidth="1"/>
    <col min="794" max="794" width="4.375" style="41" customWidth="1"/>
    <col min="795" max="795" width="4.625" style="41" customWidth="1"/>
    <col min="796" max="796" width="4.125" style="41" customWidth="1"/>
    <col min="797" max="797" width="5.625" style="41" customWidth="1"/>
    <col min="798" max="798" width="4.625" style="41" customWidth="1"/>
    <col min="799" max="799" width="3.75" style="41" customWidth="1"/>
    <col min="800" max="800" width="4.875" style="41" customWidth="1"/>
    <col min="801" max="801" width="6.625" style="41" customWidth="1"/>
    <col min="802" max="1024" width="9.125" style="41"/>
    <col min="1025" max="1025" width="3.75" style="41" customWidth="1"/>
    <col min="1026" max="1026" width="4.875" style="41" customWidth="1"/>
    <col min="1027" max="1027" width="6.875" style="41" customWidth="1"/>
    <col min="1028" max="1028" width="6.75" style="41" customWidth="1"/>
    <col min="1029" max="1029" width="5.625" style="41" customWidth="1"/>
    <col min="1030" max="1030" width="5.25" style="41" customWidth="1"/>
    <col min="1031" max="1031" width="4.875" style="41" customWidth="1"/>
    <col min="1032" max="1032" width="4.625" style="41" customWidth="1"/>
    <col min="1033" max="1033" width="4.875" style="41" customWidth="1"/>
    <col min="1034" max="1034" width="4.375" style="41" customWidth="1"/>
    <col min="1035" max="1036" width="4.625" style="41" customWidth="1"/>
    <col min="1037" max="1037" width="5.375" style="41" customWidth="1"/>
    <col min="1038" max="1038" width="4.75" style="41" customWidth="1"/>
    <col min="1039" max="1040" width="5" style="41" customWidth="1"/>
    <col min="1041" max="1041" width="3.375" style="41" customWidth="1"/>
    <col min="1042" max="1042" width="4.75" style="41" customWidth="1"/>
    <col min="1043" max="1043" width="4.375" style="41" customWidth="1"/>
    <col min="1044" max="1044" width="3.75" style="41" customWidth="1"/>
    <col min="1045" max="1045" width="4.875" style="41" customWidth="1"/>
    <col min="1046" max="1046" width="5.125" style="41" customWidth="1"/>
    <col min="1047" max="1047" width="4.375" style="41" customWidth="1"/>
    <col min="1048" max="1048" width="4.25" style="41" customWidth="1"/>
    <col min="1049" max="1049" width="4.625" style="41" customWidth="1"/>
    <col min="1050" max="1050" width="4.375" style="41" customWidth="1"/>
    <col min="1051" max="1051" width="4.625" style="41" customWidth="1"/>
    <col min="1052" max="1052" width="4.125" style="41" customWidth="1"/>
    <col min="1053" max="1053" width="5.625" style="41" customWidth="1"/>
    <col min="1054" max="1054" width="4.625" style="41" customWidth="1"/>
    <col min="1055" max="1055" width="3.75" style="41" customWidth="1"/>
    <col min="1056" max="1056" width="4.875" style="41" customWidth="1"/>
    <col min="1057" max="1057" width="6.625" style="41" customWidth="1"/>
    <col min="1058" max="1280" width="9.125" style="41"/>
    <col min="1281" max="1281" width="3.75" style="41" customWidth="1"/>
    <col min="1282" max="1282" width="4.875" style="41" customWidth="1"/>
    <col min="1283" max="1283" width="6.875" style="41" customWidth="1"/>
    <col min="1284" max="1284" width="6.75" style="41" customWidth="1"/>
    <col min="1285" max="1285" width="5.625" style="41" customWidth="1"/>
    <col min="1286" max="1286" width="5.25" style="41" customWidth="1"/>
    <col min="1287" max="1287" width="4.875" style="41" customWidth="1"/>
    <col min="1288" max="1288" width="4.625" style="41" customWidth="1"/>
    <col min="1289" max="1289" width="4.875" style="41" customWidth="1"/>
    <col min="1290" max="1290" width="4.375" style="41" customWidth="1"/>
    <col min="1291" max="1292" width="4.625" style="41" customWidth="1"/>
    <col min="1293" max="1293" width="5.375" style="41" customWidth="1"/>
    <col min="1294" max="1294" width="4.75" style="41" customWidth="1"/>
    <col min="1295" max="1296" width="5" style="41" customWidth="1"/>
    <col min="1297" max="1297" width="3.375" style="41" customWidth="1"/>
    <col min="1298" max="1298" width="4.75" style="41" customWidth="1"/>
    <col min="1299" max="1299" width="4.375" style="41" customWidth="1"/>
    <col min="1300" max="1300" width="3.75" style="41" customWidth="1"/>
    <col min="1301" max="1301" width="4.875" style="41" customWidth="1"/>
    <col min="1302" max="1302" width="5.125" style="41" customWidth="1"/>
    <col min="1303" max="1303" width="4.375" style="41" customWidth="1"/>
    <col min="1304" max="1304" width="4.25" style="41" customWidth="1"/>
    <col min="1305" max="1305" width="4.625" style="41" customWidth="1"/>
    <col min="1306" max="1306" width="4.375" style="41" customWidth="1"/>
    <col min="1307" max="1307" width="4.625" style="41" customWidth="1"/>
    <col min="1308" max="1308" width="4.125" style="41" customWidth="1"/>
    <col min="1309" max="1309" width="5.625" style="41" customWidth="1"/>
    <col min="1310" max="1310" width="4.625" style="41" customWidth="1"/>
    <col min="1311" max="1311" width="3.75" style="41" customWidth="1"/>
    <col min="1312" max="1312" width="4.875" style="41" customWidth="1"/>
    <col min="1313" max="1313" width="6.625" style="41" customWidth="1"/>
    <col min="1314" max="1536" width="9.125" style="41"/>
    <col min="1537" max="1537" width="3.75" style="41" customWidth="1"/>
    <col min="1538" max="1538" width="4.875" style="41" customWidth="1"/>
    <col min="1539" max="1539" width="6.875" style="41" customWidth="1"/>
    <col min="1540" max="1540" width="6.75" style="41" customWidth="1"/>
    <col min="1541" max="1541" width="5.625" style="41" customWidth="1"/>
    <col min="1542" max="1542" width="5.25" style="41" customWidth="1"/>
    <col min="1543" max="1543" width="4.875" style="41" customWidth="1"/>
    <col min="1544" max="1544" width="4.625" style="41" customWidth="1"/>
    <col min="1545" max="1545" width="4.875" style="41" customWidth="1"/>
    <col min="1546" max="1546" width="4.375" style="41" customWidth="1"/>
    <col min="1547" max="1548" width="4.625" style="41" customWidth="1"/>
    <col min="1549" max="1549" width="5.375" style="41" customWidth="1"/>
    <col min="1550" max="1550" width="4.75" style="41" customWidth="1"/>
    <col min="1551" max="1552" width="5" style="41" customWidth="1"/>
    <col min="1553" max="1553" width="3.375" style="41" customWidth="1"/>
    <col min="1554" max="1554" width="4.75" style="41" customWidth="1"/>
    <col min="1555" max="1555" width="4.375" style="41" customWidth="1"/>
    <col min="1556" max="1556" width="3.75" style="41" customWidth="1"/>
    <col min="1557" max="1557" width="4.875" style="41" customWidth="1"/>
    <col min="1558" max="1558" width="5.125" style="41" customWidth="1"/>
    <col min="1559" max="1559" width="4.375" style="41" customWidth="1"/>
    <col min="1560" max="1560" width="4.25" style="41" customWidth="1"/>
    <col min="1561" max="1561" width="4.625" style="41" customWidth="1"/>
    <col min="1562" max="1562" width="4.375" style="41" customWidth="1"/>
    <col min="1563" max="1563" width="4.625" style="41" customWidth="1"/>
    <col min="1564" max="1564" width="4.125" style="41" customWidth="1"/>
    <col min="1565" max="1565" width="5.625" style="41" customWidth="1"/>
    <col min="1566" max="1566" width="4.625" style="41" customWidth="1"/>
    <col min="1567" max="1567" width="3.75" style="41" customWidth="1"/>
    <col min="1568" max="1568" width="4.875" style="41" customWidth="1"/>
    <col min="1569" max="1569" width="6.625" style="41" customWidth="1"/>
    <col min="1570" max="1792" width="9.125" style="41"/>
    <col min="1793" max="1793" width="3.75" style="41" customWidth="1"/>
    <col min="1794" max="1794" width="4.875" style="41" customWidth="1"/>
    <col min="1795" max="1795" width="6.875" style="41" customWidth="1"/>
    <col min="1796" max="1796" width="6.75" style="41" customWidth="1"/>
    <col min="1797" max="1797" width="5.625" style="41" customWidth="1"/>
    <col min="1798" max="1798" width="5.25" style="41" customWidth="1"/>
    <col min="1799" max="1799" width="4.875" style="41" customWidth="1"/>
    <col min="1800" max="1800" width="4.625" style="41" customWidth="1"/>
    <col min="1801" max="1801" width="4.875" style="41" customWidth="1"/>
    <col min="1802" max="1802" width="4.375" style="41" customWidth="1"/>
    <col min="1803" max="1804" width="4.625" style="41" customWidth="1"/>
    <col min="1805" max="1805" width="5.375" style="41" customWidth="1"/>
    <col min="1806" max="1806" width="4.75" style="41" customWidth="1"/>
    <col min="1807" max="1808" width="5" style="41" customWidth="1"/>
    <col min="1809" max="1809" width="3.375" style="41" customWidth="1"/>
    <col min="1810" max="1810" width="4.75" style="41" customWidth="1"/>
    <col min="1811" max="1811" width="4.375" style="41" customWidth="1"/>
    <col min="1812" max="1812" width="3.75" style="41" customWidth="1"/>
    <col min="1813" max="1813" width="4.875" style="41" customWidth="1"/>
    <col min="1814" max="1814" width="5.125" style="41" customWidth="1"/>
    <col min="1815" max="1815" width="4.375" style="41" customWidth="1"/>
    <col min="1816" max="1816" width="4.25" style="41" customWidth="1"/>
    <col min="1817" max="1817" width="4.625" style="41" customWidth="1"/>
    <col min="1818" max="1818" width="4.375" style="41" customWidth="1"/>
    <col min="1819" max="1819" width="4.625" style="41" customWidth="1"/>
    <col min="1820" max="1820" width="4.125" style="41" customWidth="1"/>
    <col min="1821" max="1821" width="5.625" style="41" customWidth="1"/>
    <col min="1822" max="1822" width="4.625" style="41" customWidth="1"/>
    <col min="1823" max="1823" width="3.75" style="41" customWidth="1"/>
    <col min="1824" max="1824" width="4.875" style="41" customWidth="1"/>
    <col min="1825" max="1825" width="6.625" style="41" customWidth="1"/>
    <col min="1826" max="2048" width="9.125" style="41"/>
    <col min="2049" max="2049" width="3.75" style="41" customWidth="1"/>
    <col min="2050" max="2050" width="4.875" style="41" customWidth="1"/>
    <col min="2051" max="2051" width="6.875" style="41" customWidth="1"/>
    <col min="2052" max="2052" width="6.75" style="41" customWidth="1"/>
    <col min="2053" max="2053" width="5.625" style="41" customWidth="1"/>
    <col min="2054" max="2054" width="5.25" style="41" customWidth="1"/>
    <col min="2055" max="2055" width="4.875" style="41" customWidth="1"/>
    <col min="2056" max="2056" width="4.625" style="41" customWidth="1"/>
    <col min="2057" max="2057" width="4.875" style="41" customWidth="1"/>
    <col min="2058" max="2058" width="4.375" style="41" customWidth="1"/>
    <col min="2059" max="2060" width="4.625" style="41" customWidth="1"/>
    <col min="2061" max="2061" width="5.375" style="41" customWidth="1"/>
    <col min="2062" max="2062" width="4.75" style="41" customWidth="1"/>
    <col min="2063" max="2064" width="5" style="41" customWidth="1"/>
    <col min="2065" max="2065" width="3.375" style="41" customWidth="1"/>
    <col min="2066" max="2066" width="4.75" style="41" customWidth="1"/>
    <col min="2067" max="2067" width="4.375" style="41" customWidth="1"/>
    <col min="2068" max="2068" width="3.75" style="41" customWidth="1"/>
    <col min="2069" max="2069" width="4.875" style="41" customWidth="1"/>
    <col min="2070" max="2070" width="5.125" style="41" customWidth="1"/>
    <col min="2071" max="2071" width="4.375" style="41" customWidth="1"/>
    <col min="2072" max="2072" width="4.25" style="41" customWidth="1"/>
    <col min="2073" max="2073" width="4.625" style="41" customWidth="1"/>
    <col min="2074" max="2074" width="4.375" style="41" customWidth="1"/>
    <col min="2075" max="2075" width="4.625" style="41" customWidth="1"/>
    <col min="2076" max="2076" width="4.125" style="41" customWidth="1"/>
    <col min="2077" max="2077" width="5.625" style="41" customWidth="1"/>
    <col min="2078" max="2078" width="4.625" style="41" customWidth="1"/>
    <col min="2079" max="2079" width="3.75" style="41" customWidth="1"/>
    <col min="2080" max="2080" width="4.875" style="41" customWidth="1"/>
    <col min="2081" max="2081" width="6.625" style="41" customWidth="1"/>
    <col min="2082" max="2304" width="9.125" style="41"/>
    <col min="2305" max="2305" width="3.75" style="41" customWidth="1"/>
    <col min="2306" max="2306" width="4.875" style="41" customWidth="1"/>
    <col min="2307" max="2307" width="6.875" style="41" customWidth="1"/>
    <col min="2308" max="2308" width="6.75" style="41" customWidth="1"/>
    <col min="2309" max="2309" width="5.625" style="41" customWidth="1"/>
    <col min="2310" max="2310" width="5.25" style="41" customWidth="1"/>
    <col min="2311" max="2311" width="4.875" style="41" customWidth="1"/>
    <col min="2312" max="2312" width="4.625" style="41" customWidth="1"/>
    <col min="2313" max="2313" width="4.875" style="41" customWidth="1"/>
    <col min="2314" max="2314" width="4.375" style="41" customWidth="1"/>
    <col min="2315" max="2316" width="4.625" style="41" customWidth="1"/>
    <col min="2317" max="2317" width="5.375" style="41" customWidth="1"/>
    <col min="2318" max="2318" width="4.75" style="41" customWidth="1"/>
    <col min="2319" max="2320" width="5" style="41" customWidth="1"/>
    <col min="2321" max="2321" width="3.375" style="41" customWidth="1"/>
    <col min="2322" max="2322" width="4.75" style="41" customWidth="1"/>
    <col min="2323" max="2323" width="4.375" style="41" customWidth="1"/>
    <col min="2324" max="2324" width="3.75" style="41" customWidth="1"/>
    <col min="2325" max="2325" width="4.875" style="41" customWidth="1"/>
    <col min="2326" max="2326" width="5.125" style="41" customWidth="1"/>
    <col min="2327" max="2327" width="4.375" style="41" customWidth="1"/>
    <col min="2328" max="2328" width="4.25" style="41" customWidth="1"/>
    <col min="2329" max="2329" width="4.625" style="41" customWidth="1"/>
    <col min="2330" max="2330" width="4.375" style="41" customWidth="1"/>
    <col min="2331" max="2331" width="4.625" style="41" customWidth="1"/>
    <col min="2332" max="2332" width="4.125" style="41" customWidth="1"/>
    <col min="2333" max="2333" width="5.625" style="41" customWidth="1"/>
    <col min="2334" max="2334" width="4.625" style="41" customWidth="1"/>
    <col min="2335" max="2335" width="3.75" style="41" customWidth="1"/>
    <col min="2336" max="2336" width="4.875" style="41" customWidth="1"/>
    <col min="2337" max="2337" width="6.625" style="41" customWidth="1"/>
    <col min="2338" max="2560" width="9.125" style="41"/>
    <col min="2561" max="2561" width="3.75" style="41" customWidth="1"/>
    <col min="2562" max="2562" width="4.875" style="41" customWidth="1"/>
    <col min="2563" max="2563" width="6.875" style="41" customWidth="1"/>
    <col min="2564" max="2564" width="6.75" style="41" customWidth="1"/>
    <col min="2565" max="2565" width="5.625" style="41" customWidth="1"/>
    <col min="2566" max="2566" width="5.25" style="41" customWidth="1"/>
    <col min="2567" max="2567" width="4.875" style="41" customWidth="1"/>
    <col min="2568" max="2568" width="4.625" style="41" customWidth="1"/>
    <col min="2569" max="2569" width="4.875" style="41" customWidth="1"/>
    <col min="2570" max="2570" width="4.375" style="41" customWidth="1"/>
    <col min="2571" max="2572" width="4.625" style="41" customWidth="1"/>
    <col min="2573" max="2573" width="5.375" style="41" customWidth="1"/>
    <col min="2574" max="2574" width="4.75" style="41" customWidth="1"/>
    <col min="2575" max="2576" width="5" style="41" customWidth="1"/>
    <col min="2577" max="2577" width="3.375" style="41" customWidth="1"/>
    <col min="2578" max="2578" width="4.75" style="41" customWidth="1"/>
    <col min="2579" max="2579" width="4.375" style="41" customWidth="1"/>
    <col min="2580" max="2580" width="3.75" style="41" customWidth="1"/>
    <col min="2581" max="2581" width="4.875" style="41" customWidth="1"/>
    <col min="2582" max="2582" width="5.125" style="41" customWidth="1"/>
    <col min="2583" max="2583" width="4.375" style="41" customWidth="1"/>
    <col min="2584" max="2584" width="4.25" style="41" customWidth="1"/>
    <col min="2585" max="2585" width="4.625" style="41" customWidth="1"/>
    <col min="2586" max="2586" width="4.375" style="41" customWidth="1"/>
    <col min="2587" max="2587" width="4.625" style="41" customWidth="1"/>
    <col min="2588" max="2588" width="4.125" style="41" customWidth="1"/>
    <col min="2589" max="2589" width="5.625" style="41" customWidth="1"/>
    <col min="2590" max="2590" width="4.625" style="41" customWidth="1"/>
    <col min="2591" max="2591" width="3.75" style="41" customWidth="1"/>
    <col min="2592" max="2592" width="4.875" style="41" customWidth="1"/>
    <col min="2593" max="2593" width="6.625" style="41" customWidth="1"/>
    <col min="2594" max="2816" width="9.125" style="41"/>
    <col min="2817" max="2817" width="3.75" style="41" customWidth="1"/>
    <col min="2818" max="2818" width="4.875" style="41" customWidth="1"/>
    <col min="2819" max="2819" width="6.875" style="41" customWidth="1"/>
    <col min="2820" max="2820" width="6.75" style="41" customWidth="1"/>
    <col min="2821" max="2821" width="5.625" style="41" customWidth="1"/>
    <col min="2822" max="2822" width="5.25" style="41" customWidth="1"/>
    <col min="2823" max="2823" width="4.875" style="41" customWidth="1"/>
    <col min="2824" max="2824" width="4.625" style="41" customWidth="1"/>
    <col min="2825" max="2825" width="4.875" style="41" customWidth="1"/>
    <col min="2826" max="2826" width="4.375" style="41" customWidth="1"/>
    <col min="2827" max="2828" width="4.625" style="41" customWidth="1"/>
    <col min="2829" max="2829" width="5.375" style="41" customWidth="1"/>
    <col min="2830" max="2830" width="4.75" style="41" customWidth="1"/>
    <col min="2831" max="2832" width="5" style="41" customWidth="1"/>
    <col min="2833" max="2833" width="3.375" style="41" customWidth="1"/>
    <col min="2834" max="2834" width="4.75" style="41" customWidth="1"/>
    <col min="2835" max="2835" width="4.375" style="41" customWidth="1"/>
    <col min="2836" max="2836" width="3.75" style="41" customWidth="1"/>
    <col min="2837" max="2837" width="4.875" style="41" customWidth="1"/>
    <col min="2838" max="2838" width="5.125" style="41" customWidth="1"/>
    <col min="2839" max="2839" width="4.375" style="41" customWidth="1"/>
    <col min="2840" max="2840" width="4.25" style="41" customWidth="1"/>
    <col min="2841" max="2841" width="4.625" style="41" customWidth="1"/>
    <col min="2842" max="2842" width="4.375" style="41" customWidth="1"/>
    <col min="2843" max="2843" width="4.625" style="41" customWidth="1"/>
    <col min="2844" max="2844" width="4.125" style="41" customWidth="1"/>
    <col min="2845" max="2845" width="5.625" style="41" customWidth="1"/>
    <col min="2846" max="2846" width="4.625" style="41" customWidth="1"/>
    <col min="2847" max="2847" width="3.75" style="41" customWidth="1"/>
    <col min="2848" max="2848" width="4.875" style="41" customWidth="1"/>
    <col min="2849" max="2849" width="6.625" style="41" customWidth="1"/>
    <col min="2850" max="3072" width="9.125" style="41"/>
    <col min="3073" max="3073" width="3.75" style="41" customWidth="1"/>
    <col min="3074" max="3074" width="4.875" style="41" customWidth="1"/>
    <col min="3075" max="3075" width="6.875" style="41" customWidth="1"/>
    <col min="3076" max="3076" width="6.75" style="41" customWidth="1"/>
    <col min="3077" max="3077" width="5.625" style="41" customWidth="1"/>
    <col min="3078" max="3078" width="5.25" style="41" customWidth="1"/>
    <col min="3079" max="3079" width="4.875" style="41" customWidth="1"/>
    <col min="3080" max="3080" width="4.625" style="41" customWidth="1"/>
    <col min="3081" max="3081" width="4.875" style="41" customWidth="1"/>
    <col min="3082" max="3082" width="4.375" style="41" customWidth="1"/>
    <col min="3083" max="3084" width="4.625" style="41" customWidth="1"/>
    <col min="3085" max="3085" width="5.375" style="41" customWidth="1"/>
    <col min="3086" max="3086" width="4.75" style="41" customWidth="1"/>
    <col min="3087" max="3088" width="5" style="41" customWidth="1"/>
    <col min="3089" max="3089" width="3.375" style="41" customWidth="1"/>
    <col min="3090" max="3090" width="4.75" style="41" customWidth="1"/>
    <col min="3091" max="3091" width="4.375" style="41" customWidth="1"/>
    <col min="3092" max="3092" width="3.75" style="41" customWidth="1"/>
    <col min="3093" max="3093" width="4.875" style="41" customWidth="1"/>
    <col min="3094" max="3094" width="5.125" style="41" customWidth="1"/>
    <col min="3095" max="3095" width="4.375" style="41" customWidth="1"/>
    <col min="3096" max="3096" width="4.25" style="41" customWidth="1"/>
    <col min="3097" max="3097" width="4.625" style="41" customWidth="1"/>
    <col min="3098" max="3098" width="4.375" style="41" customWidth="1"/>
    <col min="3099" max="3099" width="4.625" style="41" customWidth="1"/>
    <col min="3100" max="3100" width="4.125" style="41" customWidth="1"/>
    <col min="3101" max="3101" width="5.625" style="41" customWidth="1"/>
    <col min="3102" max="3102" width="4.625" style="41" customWidth="1"/>
    <col min="3103" max="3103" width="3.75" style="41" customWidth="1"/>
    <col min="3104" max="3104" width="4.875" style="41" customWidth="1"/>
    <col min="3105" max="3105" width="6.625" style="41" customWidth="1"/>
    <col min="3106" max="3328" width="9.125" style="41"/>
    <col min="3329" max="3329" width="3.75" style="41" customWidth="1"/>
    <col min="3330" max="3330" width="4.875" style="41" customWidth="1"/>
    <col min="3331" max="3331" width="6.875" style="41" customWidth="1"/>
    <col min="3332" max="3332" width="6.75" style="41" customWidth="1"/>
    <col min="3333" max="3333" width="5.625" style="41" customWidth="1"/>
    <col min="3334" max="3334" width="5.25" style="41" customWidth="1"/>
    <col min="3335" max="3335" width="4.875" style="41" customWidth="1"/>
    <col min="3336" max="3336" width="4.625" style="41" customWidth="1"/>
    <col min="3337" max="3337" width="4.875" style="41" customWidth="1"/>
    <col min="3338" max="3338" width="4.375" style="41" customWidth="1"/>
    <col min="3339" max="3340" width="4.625" style="41" customWidth="1"/>
    <col min="3341" max="3341" width="5.375" style="41" customWidth="1"/>
    <col min="3342" max="3342" width="4.75" style="41" customWidth="1"/>
    <col min="3343" max="3344" width="5" style="41" customWidth="1"/>
    <col min="3345" max="3345" width="3.375" style="41" customWidth="1"/>
    <col min="3346" max="3346" width="4.75" style="41" customWidth="1"/>
    <col min="3347" max="3347" width="4.375" style="41" customWidth="1"/>
    <col min="3348" max="3348" width="3.75" style="41" customWidth="1"/>
    <col min="3349" max="3349" width="4.875" style="41" customWidth="1"/>
    <col min="3350" max="3350" width="5.125" style="41" customWidth="1"/>
    <col min="3351" max="3351" width="4.375" style="41" customWidth="1"/>
    <col min="3352" max="3352" width="4.25" style="41" customWidth="1"/>
    <col min="3353" max="3353" width="4.625" style="41" customWidth="1"/>
    <col min="3354" max="3354" width="4.375" style="41" customWidth="1"/>
    <col min="3355" max="3355" width="4.625" style="41" customWidth="1"/>
    <col min="3356" max="3356" width="4.125" style="41" customWidth="1"/>
    <col min="3357" max="3357" width="5.625" style="41" customWidth="1"/>
    <col min="3358" max="3358" width="4.625" style="41" customWidth="1"/>
    <col min="3359" max="3359" width="3.75" style="41" customWidth="1"/>
    <col min="3360" max="3360" width="4.875" style="41" customWidth="1"/>
    <col min="3361" max="3361" width="6.625" style="41" customWidth="1"/>
    <col min="3362" max="3584" width="9.125" style="41"/>
    <col min="3585" max="3585" width="3.75" style="41" customWidth="1"/>
    <col min="3586" max="3586" width="4.875" style="41" customWidth="1"/>
    <col min="3587" max="3587" width="6.875" style="41" customWidth="1"/>
    <col min="3588" max="3588" width="6.75" style="41" customWidth="1"/>
    <col min="3589" max="3589" width="5.625" style="41" customWidth="1"/>
    <col min="3590" max="3590" width="5.25" style="41" customWidth="1"/>
    <col min="3591" max="3591" width="4.875" style="41" customWidth="1"/>
    <col min="3592" max="3592" width="4.625" style="41" customWidth="1"/>
    <col min="3593" max="3593" width="4.875" style="41" customWidth="1"/>
    <col min="3594" max="3594" width="4.375" style="41" customWidth="1"/>
    <col min="3595" max="3596" width="4.625" style="41" customWidth="1"/>
    <col min="3597" max="3597" width="5.375" style="41" customWidth="1"/>
    <col min="3598" max="3598" width="4.75" style="41" customWidth="1"/>
    <col min="3599" max="3600" width="5" style="41" customWidth="1"/>
    <col min="3601" max="3601" width="3.375" style="41" customWidth="1"/>
    <col min="3602" max="3602" width="4.75" style="41" customWidth="1"/>
    <col min="3603" max="3603" width="4.375" style="41" customWidth="1"/>
    <col min="3604" max="3604" width="3.75" style="41" customWidth="1"/>
    <col min="3605" max="3605" width="4.875" style="41" customWidth="1"/>
    <col min="3606" max="3606" width="5.125" style="41" customWidth="1"/>
    <col min="3607" max="3607" width="4.375" style="41" customWidth="1"/>
    <col min="3608" max="3608" width="4.25" style="41" customWidth="1"/>
    <col min="3609" max="3609" width="4.625" style="41" customWidth="1"/>
    <col min="3610" max="3610" width="4.375" style="41" customWidth="1"/>
    <col min="3611" max="3611" width="4.625" style="41" customWidth="1"/>
    <col min="3612" max="3612" width="4.125" style="41" customWidth="1"/>
    <col min="3613" max="3613" width="5.625" style="41" customWidth="1"/>
    <col min="3614" max="3614" width="4.625" style="41" customWidth="1"/>
    <col min="3615" max="3615" width="3.75" style="41" customWidth="1"/>
    <col min="3616" max="3616" width="4.875" style="41" customWidth="1"/>
    <col min="3617" max="3617" width="6.625" style="41" customWidth="1"/>
    <col min="3618" max="3840" width="9.125" style="41"/>
    <col min="3841" max="3841" width="3.75" style="41" customWidth="1"/>
    <col min="3842" max="3842" width="4.875" style="41" customWidth="1"/>
    <col min="3843" max="3843" width="6.875" style="41" customWidth="1"/>
    <col min="3844" max="3844" width="6.75" style="41" customWidth="1"/>
    <col min="3845" max="3845" width="5.625" style="41" customWidth="1"/>
    <col min="3846" max="3846" width="5.25" style="41" customWidth="1"/>
    <col min="3847" max="3847" width="4.875" style="41" customWidth="1"/>
    <col min="3848" max="3848" width="4.625" style="41" customWidth="1"/>
    <col min="3849" max="3849" width="4.875" style="41" customWidth="1"/>
    <col min="3850" max="3850" width="4.375" style="41" customWidth="1"/>
    <col min="3851" max="3852" width="4.625" style="41" customWidth="1"/>
    <col min="3853" max="3853" width="5.375" style="41" customWidth="1"/>
    <col min="3854" max="3854" width="4.75" style="41" customWidth="1"/>
    <col min="3855" max="3856" width="5" style="41" customWidth="1"/>
    <col min="3857" max="3857" width="3.375" style="41" customWidth="1"/>
    <col min="3858" max="3858" width="4.75" style="41" customWidth="1"/>
    <col min="3859" max="3859" width="4.375" style="41" customWidth="1"/>
    <col min="3860" max="3860" width="3.75" style="41" customWidth="1"/>
    <col min="3861" max="3861" width="4.875" style="41" customWidth="1"/>
    <col min="3862" max="3862" width="5.125" style="41" customWidth="1"/>
    <col min="3863" max="3863" width="4.375" style="41" customWidth="1"/>
    <col min="3864" max="3864" width="4.25" style="41" customWidth="1"/>
    <col min="3865" max="3865" width="4.625" style="41" customWidth="1"/>
    <col min="3866" max="3866" width="4.375" style="41" customWidth="1"/>
    <col min="3867" max="3867" width="4.625" style="41" customWidth="1"/>
    <col min="3868" max="3868" width="4.125" style="41" customWidth="1"/>
    <col min="3869" max="3869" width="5.625" style="41" customWidth="1"/>
    <col min="3870" max="3870" width="4.625" style="41" customWidth="1"/>
    <col min="3871" max="3871" width="3.75" style="41" customWidth="1"/>
    <col min="3872" max="3872" width="4.875" style="41" customWidth="1"/>
    <col min="3873" max="3873" width="6.625" style="41" customWidth="1"/>
    <col min="3874" max="4096" width="9.125" style="41"/>
    <col min="4097" max="4097" width="3.75" style="41" customWidth="1"/>
    <col min="4098" max="4098" width="4.875" style="41" customWidth="1"/>
    <col min="4099" max="4099" width="6.875" style="41" customWidth="1"/>
    <col min="4100" max="4100" width="6.75" style="41" customWidth="1"/>
    <col min="4101" max="4101" width="5.625" style="41" customWidth="1"/>
    <col min="4102" max="4102" width="5.25" style="41" customWidth="1"/>
    <col min="4103" max="4103" width="4.875" style="41" customWidth="1"/>
    <col min="4104" max="4104" width="4.625" style="41" customWidth="1"/>
    <col min="4105" max="4105" width="4.875" style="41" customWidth="1"/>
    <col min="4106" max="4106" width="4.375" style="41" customWidth="1"/>
    <col min="4107" max="4108" width="4.625" style="41" customWidth="1"/>
    <col min="4109" max="4109" width="5.375" style="41" customWidth="1"/>
    <col min="4110" max="4110" width="4.75" style="41" customWidth="1"/>
    <col min="4111" max="4112" width="5" style="41" customWidth="1"/>
    <col min="4113" max="4113" width="3.375" style="41" customWidth="1"/>
    <col min="4114" max="4114" width="4.75" style="41" customWidth="1"/>
    <col min="4115" max="4115" width="4.375" style="41" customWidth="1"/>
    <col min="4116" max="4116" width="3.75" style="41" customWidth="1"/>
    <col min="4117" max="4117" width="4.875" style="41" customWidth="1"/>
    <col min="4118" max="4118" width="5.125" style="41" customWidth="1"/>
    <col min="4119" max="4119" width="4.375" style="41" customWidth="1"/>
    <col min="4120" max="4120" width="4.25" style="41" customWidth="1"/>
    <col min="4121" max="4121" width="4.625" style="41" customWidth="1"/>
    <col min="4122" max="4122" width="4.375" style="41" customWidth="1"/>
    <col min="4123" max="4123" width="4.625" style="41" customWidth="1"/>
    <col min="4124" max="4124" width="4.125" style="41" customWidth="1"/>
    <col min="4125" max="4125" width="5.625" style="41" customWidth="1"/>
    <col min="4126" max="4126" width="4.625" style="41" customWidth="1"/>
    <col min="4127" max="4127" width="3.75" style="41" customWidth="1"/>
    <col min="4128" max="4128" width="4.875" style="41" customWidth="1"/>
    <col min="4129" max="4129" width="6.625" style="41" customWidth="1"/>
    <col min="4130" max="4352" width="9.125" style="41"/>
    <col min="4353" max="4353" width="3.75" style="41" customWidth="1"/>
    <col min="4354" max="4354" width="4.875" style="41" customWidth="1"/>
    <col min="4355" max="4355" width="6.875" style="41" customWidth="1"/>
    <col min="4356" max="4356" width="6.75" style="41" customWidth="1"/>
    <col min="4357" max="4357" width="5.625" style="41" customWidth="1"/>
    <col min="4358" max="4358" width="5.25" style="41" customWidth="1"/>
    <col min="4359" max="4359" width="4.875" style="41" customWidth="1"/>
    <col min="4360" max="4360" width="4.625" style="41" customWidth="1"/>
    <col min="4361" max="4361" width="4.875" style="41" customWidth="1"/>
    <col min="4362" max="4362" width="4.375" style="41" customWidth="1"/>
    <col min="4363" max="4364" width="4.625" style="41" customWidth="1"/>
    <col min="4365" max="4365" width="5.375" style="41" customWidth="1"/>
    <col min="4366" max="4366" width="4.75" style="41" customWidth="1"/>
    <col min="4367" max="4368" width="5" style="41" customWidth="1"/>
    <col min="4369" max="4369" width="3.375" style="41" customWidth="1"/>
    <col min="4370" max="4370" width="4.75" style="41" customWidth="1"/>
    <col min="4371" max="4371" width="4.375" style="41" customWidth="1"/>
    <col min="4372" max="4372" width="3.75" style="41" customWidth="1"/>
    <col min="4373" max="4373" width="4.875" style="41" customWidth="1"/>
    <col min="4374" max="4374" width="5.125" style="41" customWidth="1"/>
    <col min="4375" max="4375" width="4.375" style="41" customWidth="1"/>
    <col min="4376" max="4376" width="4.25" style="41" customWidth="1"/>
    <col min="4377" max="4377" width="4.625" style="41" customWidth="1"/>
    <col min="4378" max="4378" width="4.375" style="41" customWidth="1"/>
    <col min="4379" max="4379" width="4.625" style="41" customWidth="1"/>
    <col min="4380" max="4380" width="4.125" style="41" customWidth="1"/>
    <col min="4381" max="4381" width="5.625" style="41" customWidth="1"/>
    <col min="4382" max="4382" width="4.625" style="41" customWidth="1"/>
    <col min="4383" max="4383" width="3.75" style="41" customWidth="1"/>
    <col min="4384" max="4384" width="4.875" style="41" customWidth="1"/>
    <col min="4385" max="4385" width="6.625" style="41" customWidth="1"/>
    <col min="4386" max="4608" width="9.125" style="41"/>
    <col min="4609" max="4609" width="3.75" style="41" customWidth="1"/>
    <col min="4610" max="4610" width="4.875" style="41" customWidth="1"/>
    <col min="4611" max="4611" width="6.875" style="41" customWidth="1"/>
    <col min="4612" max="4612" width="6.75" style="41" customWidth="1"/>
    <col min="4613" max="4613" width="5.625" style="41" customWidth="1"/>
    <col min="4614" max="4614" width="5.25" style="41" customWidth="1"/>
    <col min="4615" max="4615" width="4.875" style="41" customWidth="1"/>
    <col min="4616" max="4616" width="4.625" style="41" customWidth="1"/>
    <col min="4617" max="4617" width="4.875" style="41" customWidth="1"/>
    <col min="4618" max="4618" width="4.375" style="41" customWidth="1"/>
    <col min="4619" max="4620" width="4.625" style="41" customWidth="1"/>
    <col min="4621" max="4621" width="5.375" style="41" customWidth="1"/>
    <col min="4622" max="4622" width="4.75" style="41" customWidth="1"/>
    <col min="4623" max="4624" width="5" style="41" customWidth="1"/>
    <col min="4625" max="4625" width="3.375" style="41" customWidth="1"/>
    <col min="4626" max="4626" width="4.75" style="41" customWidth="1"/>
    <col min="4627" max="4627" width="4.375" style="41" customWidth="1"/>
    <col min="4628" max="4628" width="3.75" style="41" customWidth="1"/>
    <col min="4629" max="4629" width="4.875" style="41" customWidth="1"/>
    <col min="4630" max="4630" width="5.125" style="41" customWidth="1"/>
    <col min="4631" max="4631" width="4.375" style="41" customWidth="1"/>
    <col min="4632" max="4632" width="4.25" style="41" customWidth="1"/>
    <col min="4633" max="4633" width="4.625" style="41" customWidth="1"/>
    <col min="4634" max="4634" width="4.375" style="41" customWidth="1"/>
    <col min="4635" max="4635" width="4.625" style="41" customWidth="1"/>
    <col min="4636" max="4636" width="4.125" style="41" customWidth="1"/>
    <col min="4637" max="4637" width="5.625" style="41" customWidth="1"/>
    <col min="4638" max="4638" width="4.625" style="41" customWidth="1"/>
    <col min="4639" max="4639" width="3.75" style="41" customWidth="1"/>
    <col min="4640" max="4640" width="4.875" style="41" customWidth="1"/>
    <col min="4641" max="4641" width="6.625" style="41" customWidth="1"/>
    <col min="4642" max="4864" width="9.125" style="41"/>
    <col min="4865" max="4865" width="3.75" style="41" customWidth="1"/>
    <col min="4866" max="4866" width="4.875" style="41" customWidth="1"/>
    <col min="4867" max="4867" width="6.875" style="41" customWidth="1"/>
    <col min="4868" max="4868" width="6.75" style="41" customWidth="1"/>
    <col min="4869" max="4869" width="5.625" style="41" customWidth="1"/>
    <col min="4870" max="4870" width="5.25" style="41" customWidth="1"/>
    <col min="4871" max="4871" width="4.875" style="41" customWidth="1"/>
    <col min="4872" max="4872" width="4.625" style="41" customWidth="1"/>
    <col min="4873" max="4873" width="4.875" style="41" customWidth="1"/>
    <col min="4874" max="4874" width="4.375" style="41" customWidth="1"/>
    <col min="4875" max="4876" width="4.625" style="41" customWidth="1"/>
    <col min="4877" max="4877" width="5.375" style="41" customWidth="1"/>
    <col min="4878" max="4878" width="4.75" style="41" customWidth="1"/>
    <col min="4879" max="4880" width="5" style="41" customWidth="1"/>
    <col min="4881" max="4881" width="3.375" style="41" customWidth="1"/>
    <col min="4882" max="4882" width="4.75" style="41" customWidth="1"/>
    <col min="4883" max="4883" width="4.375" style="41" customWidth="1"/>
    <col min="4884" max="4884" width="3.75" style="41" customWidth="1"/>
    <col min="4885" max="4885" width="4.875" style="41" customWidth="1"/>
    <col min="4886" max="4886" width="5.125" style="41" customWidth="1"/>
    <col min="4887" max="4887" width="4.375" style="41" customWidth="1"/>
    <col min="4888" max="4888" width="4.25" style="41" customWidth="1"/>
    <col min="4889" max="4889" width="4.625" style="41" customWidth="1"/>
    <col min="4890" max="4890" width="4.375" style="41" customWidth="1"/>
    <col min="4891" max="4891" width="4.625" style="41" customWidth="1"/>
    <col min="4892" max="4892" width="4.125" style="41" customWidth="1"/>
    <col min="4893" max="4893" width="5.625" style="41" customWidth="1"/>
    <col min="4894" max="4894" width="4.625" style="41" customWidth="1"/>
    <col min="4895" max="4895" width="3.75" style="41" customWidth="1"/>
    <col min="4896" max="4896" width="4.875" style="41" customWidth="1"/>
    <col min="4897" max="4897" width="6.625" style="41" customWidth="1"/>
    <col min="4898" max="5120" width="9.125" style="41"/>
    <col min="5121" max="5121" width="3.75" style="41" customWidth="1"/>
    <col min="5122" max="5122" width="4.875" style="41" customWidth="1"/>
    <col min="5123" max="5123" width="6.875" style="41" customWidth="1"/>
    <col min="5124" max="5124" width="6.75" style="41" customWidth="1"/>
    <col min="5125" max="5125" width="5.625" style="41" customWidth="1"/>
    <col min="5126" max="5126" width="5.25" style="41" customWidth="1"/>
    <col min="5127" max="5127" width="4.875" style="41" customWidth="1"/>
    <col min="5128" max="5128" width="4.625" style="41" customWidth="1"/>
    <col min="5129" max="5129" width="4.875" style="41" customWidth="1"/>
    <col min="5130" max="5130" width="4.375" style="41" customWidth="1"/>
    <col min="5131" max="5132" width="4.625" style="41" customWidth="1"/>
    <col min="5133" max="5133" width="5.375" style="41" customWidth="1"/>
    <col min="5134" max="5134" width="4.75" style="41" customWidth="1"/>
    <col min="5135" max="5136" width="5" style="41" customWidth="1"/>
    <col min="5137" max="5137" width="3.375" style="41" customWidth="1"/>
    <col min="5138" max="5138" width="4.75" style="41" customWidth="1"/>
    <col min="5139" max="5139" width="4.375" style="41" customWidth="1"/>
    <col min="5140" max="5140" width="3.75" style="41" customWidth="1"/>
    <col min="5141" max="5141" width="4.875" style="41" customWidth="1"/>
    <col min="5142" max="5142" width="5.125" style="41" customWidth="1"/>
    <col min="5143" max="5143" width="4.375" style="41" customWidth="1"/>
    <col min="5144" max="5144" width="4.25" style="41" customWidth="1"/>
    <col min="5145" max="5145" width="4.625" style="41" customWidth="1"/>
    <col min="5146" max="5146" width="4.375" style="41" customWidth="1"/>
    <col min="5147" max="5147" width="4.625" style="41" customWidth="1"/>
    <col min="5148" max="5148" width="4.125" style="41" customWidth="1"/>
    <col min="5149" max="5149" width="5.625" style="41" customWidth="1"/>
    <col min="5150" max="5150" width="4.625" style="41" customWidth="1"/>
    <col min="5151" max="5151" width="3.75" style="41" customWidth="1"/>
    <col min="5152" max="5152" width="4.875" style="41" customWidth="1"/>
    <col min="5153" max="5153" width="6.625" style="41" customWidth="1"/>
    <col min="5154" max="5376" width="9.125" style="41"/>
    <col min="5377" max="5377" width="3.75" style="41" customWidth="1"/>
    <col min="5378" max="5378" width="4.875" style="41" customWidth="1"/>
    <col min="5379" max="5379" width="6.875" style="41" customWidth="1"/>
    <col min="5380" max="5380" width="6.75" style="41" customWidth="1"/>
    <col min="5381" max="5381" width="5.625" style="41" customWidth="1"/>
    <col min="5382" max="5382" width="5.25" style="41" customWidth="1"/>
    <col min="5383" max="5383" width="4.875" style="41" customWidth="1"/>
    <col min="5384" max="5384" width="4.625" style="41" customWidth="1"/>
    <col min="5385" max="5385" width="4.875" style="41" customWidth="1"/>
    <col min="5386" max="5386" width="4.375" style="41" customWidth="1"/>
    <col min="5387" max="5388" width="4.625" style="41" customWidth="1"/>
    <col min="5389" max="5389" width="5.375" style="41" customWidth="1"/>
    <col min="5390" max="5390" width="4.75" style="41" customWidth="1"/>
    <col min="5391" max="5392" width="5" style="41" customWidth="1"/>
    <col min="5393" max="5393" width="3.375" style="41" customWidth="1"/>
    <col min="5394" max="5394" width="4.75" style="41" customWidth="1"/>
    <col min="5395" max="5395" width="4.375" style="41" customWidth="1"/>
    <col min="5396" max="5396" width="3.75" style="41" customWidth="1"/>
    <col min="5397" max="5397" width="4.875" style="41" customWidth="1"/>
    <col min="5398" max="5398" width="5.125" style="41" customWidth="1"/>
    <col min="5399" max="5399" width="4.375" style="41" customWidth="1"/>
    <col min="5400" max="5400" width="4.25" style="41" customWidth="1"/>
    <col min="5401" max="5401" width="4.625" style="41" customWidth="1"/>
    <col min="5402" max="5402" width="4.375" style="41" customWidth="1"/>
    <col min="5403" max="5403" width="4.625" style="41" customWidth="1"/>
    <col min="5404" max="5404" width="4.125" style="41" customWidth="1"/>
    <col min="5405" max="5405" width="5.625" style="41" customWidth="1"/>
    <col min="5406" max="5406" width="4.625" style="41" customWidth="1"/>
    <col min="5407" max="5407" width="3.75" style="41" customWidth="1"/>
    <col min="5408" max="5408" width="4.875" style="41" customWidth="1"/>
    <col min="5409" max="5409" width="6.625" style="41" customWidth="1"/>
    <col min="5410" max="5632" width="9.125" style="41"/>
    <col min="5633" max="5633" width="3.75" style="41" customWidth="1"/>
    <col min="5634" max="5634" width="4.875" style="41" customWidth="1"/>
    <col min="5635" max="5635" width="6.875" style="41" customWidth="1"/>
    <col min="5636" max="5636" width="6.75" style="41" customWidth="1"/>
    <col min="5637" max="5637" width="5.625" style="41" customWidth="1"/>
    <col min="5638" max="5638" width="5.25" style="41" customWidth="1"/>
    <col min="5639" max="5639" width="4.875" style="41" customWidth="1"/>
    <col min="5640" max="5640" width="4.625" style="41" customWidth="1"/>
    <col min="5641" max="5641" width="4.875" style="41" customWidth="1"/>
    <col min="5642" max="5642" width="4.375" style="41" customWidth="1"/>
    <col min="5643" max="5644" width="4.625" style="41" customWidth="1"/>
    <col min="5645" max="5645" width="5.375" style="41" customWidth="1"/>
    <col min="5646" max="5646" width="4.75" style="41" customWidth="1"/>
    <col min="5647" max="5648" width="5" style="41" customWidth="1"/>
    <col min="5649" max="5649" width="3.375" style="41" customWidth="1"/>
    <col min="5650" max="5650" width="4.75" style="41" customWidth="1"/>
    <col min="5651" max="5651" width="4.375" style="41" customWidth="1"/>
    <col min="5652" max="5652" width="3.75" style="41" customWidth="1"/>
    <col min="5653" max="5653" width="4.875" style="41" customWidth="1"/>
    <col min="5654" max="5654" width="5.125" style="41" customWidth="1"/>
    <col min="5655" max="5655" width="4.375" style="41" customWidth="1"/>
    <col min="5656" max="5656" width="4.25" style="41" customWidth="1"/>
    <col min="5657" max="5657" width="4.625" style="41" customWidth="1"/>
    <col min="5658" max="5658" width="4.375" style="41" customWidth="1"/>
    <col min="5659" max="5659" width="4.625" style="41" customWidth="1"/>
    <col min="5660" max="5660" width="4.125" style="41" customWidth="1"/>
    <col min="5661" max="5661" width="5.625" style="41" customWidth="1"/>
    <col min="5662" max="5662" width="4.625" style="41" customWidth="1"/>
    <col min="5663" max="5663" width="3.75" style="41" customWidth="1"/>
    <col min="5664" max="5664" width="4.875" style="41" customWidth="1"/>
    <col min="5665" max="5665" width="6.625" style="41" customWidth="1"/>
    <col min="5666" max="5888" width="9.125" style="41"/>
    <col min="5889" max="5889" width="3.75" style="41" customWidth="1"/>
    <col min="5890" max="5890" width="4.875" style="41" customWidth="1"/>
    <col min="5891" max="5891" width="6.875" style="41" customWidth="1"/>
    <col min="5892" max="5892" width="6.75" style="41" customWidth="1"/>
    <col min="5893" max="5893" width="5.625" style="41" customWidth="1"/>
    <col min="5894" max="5894" width="5.25" style="41" customWidth="1"/>
    <col min="5895" max="5895" width="4.875" style="41" customWidth="1"/>
    <col min="5896" max="5896" width="4.625" style="41" customWidth="1"/>
    <col min="5897" max="5897" width="4.875" style="41" customWidth="1"/>
    <col min="5898" max="5898" width="4.375" style="41" customWidth="1"/>
    <col min="5899" max="5900" width="4.625" style="41" customWidth="1"/>
    <col min="5901" max="5901" width="5.375" style="41" customWidth="1"/>
    <col min="5902" max="5902" width="4.75" style="41" customWidth="1"/>
    <col min="5903" max="5904" width="5" style="41" customWidth="1"/>
    <col min="5905" max="5905" width="3.375" style="41" customWidth="1"/>
    <col min="5906" max="5906" width="4.75" style="41" customWidth="1"/>
    <col min="5907" max="5907" width="4.375" style="41" customWidth="1"/>
    <col min="5908" max="5908" width="3.75" style="41" customWidth="1"/>
    <col min="5909" max="5909" width="4.875" style="41" customWidth="1"/>
    <col min="5910" max="5910" width="5.125" style="41" customWidth="1"/>
    <col min="5911" max="5911" width="4.375" style="41" customWidth="1"/>
    <col min="5912" max="5912" width="4.25" style="41" customWidth="1"/>
    <col min="5913" max="5913" width="4.625" style="41" customWidth="1"/>
    <col min="5914" max="5914" width="4.375" style="41" customWidth="1"/>
    <col min="5915" max="5915" width="4.625" style="41" customWidth="1"/>
    <col min="5916" max="5916" width="4.125" style="41" customWidth="1"/>
    <col min="5917" max="5917" width="5.625" style="41" customWidth="1"/>
    <col min="5918" max="5918" width="4.625" style="41" customWidth="1"/>
    <col min="5919" max="5919" width="3.75" style="41" customWidth="1"/>
    <col min="5920" max="5920" width="4.875" style="41" customWidth="1"/>
    <col min="5921" max="5921" width="6.625" style="41" customWidth="1"/>
    <col min="5922" max="6144" width="9.125" style="41"/>
    <col min="6145" max="6145" width="3.75" style="41" customWidth="1"/>
    <col min="6146" max="6146" width="4.875" style="41" customWidth="1"/>
    <col min="6147" max="6147" width="6.875" style="41" customWidth="1"/>
    <col min="6148" max="6148" width="6.75" style="41" customWidth="1"/>
    <col min="6149" max="6149" width="5.625" style="41" customWidth="1"/>
    <col min="6150" max="6150" width="5.25" style="41" customWidth="1"/>
    <col min="6151" max="6151" width="4.875" style="41" customWidth="1"/>
    <col min="6152" max="6152" width="4.625" style="41" customWidth="1"/>
    <col min="6153" max="6153" width="4.875" style="41" customWidth="1"/>
    <col min="6154" max="6154" width="4.375" style="41" customWidth="1"/>
    <col min="6155" max="6156" width="4.625" style="41" customWidth="1"/>
    <col min="6157" max="6157" width="5.375" style="41" customWidth="1"/>
    <col min="6158" max="6158" width="4.75" style="41" customWidth="1"/>
    <col min="6159" max="6160" width="5" style="41" customWidth="1"/>
    <col min="6161" max="6161" width="3.375" style="41" customWidth="1"/>
    <col min="6162" max="6162" width="4.75" style="41" customWidth="1"/>
    <col min="6163" max="6163" width="4.375" style="41" customWidth="1"/>
    <col min="6164" max="6164" width="3.75" style="41" customWidth="1"/>
    <col min="6165" max="6165" width="4.875" style="41" customWidth="1"/>
    <col min="6166" max="6166" width="5.125" style="41" customWidth="1"/>
    <col min="6167" max="6167" width="4.375" style="41" customWidth="1"/>
    <col min="6168" max="6168" width="4.25" style="41" customWidth="1"/>
    <col min="6169" max="6169" width="4.625" style="41" customWidth="1"/>
    <col min="6170" max="6170" width="4.375" style="41" customWidth="1"/>
    <col min="6171" max="6171" width="4.625" style="41" customWidth="1"/>
    <col min="6172" max="6172" width="4.125" style="41" customWidth="1"/>
    <col min="6173" max="6173" width="5.625" style="41" customWidth="1"/>
    <col min="6174" max="6174" width="4.625" style="41" customWidth="1"/>
    <col min="6175" max="6175" width="3.75" style="41" customWidth="1"/>
    <col min="6176" max="6176" width="4.875" style="41" customWidth="1"/>
    <col min="6177" max="6177" width="6.625" style="41" customWidth="1"/>
    <col min="6178" max="6400" width="9.125" style="41"/>
    <col min="6401" max="6401" width="3.75" style="41" customWidth="1"/>
    <col min="6402" max="6402" width="4.875" style="41" customWidth="1"/>
    <col min="6403" max="6403" width="6.875" style="41" customWidth="1"/>
    <col min="6404" max="6404" width="6.75" style="41" customWidth="1"/>
    <col min="6405" max="6405" width="5.625" style="41" customWidth="1"/>
    <col min="6406" max="6406" width="5.25" style="41" customWidth="1"/>
    <col min="6407" max="6407" width="4.875" style="41" customWidth="1"/>
    <col min="6408" max="6408" width="4.625" style="41" customWidth="1"/>
    <col min="6409" max="6409" width="4.875" style="41" customWidth="1"/>
    <col min="6410" max="6410" width="4.375" style="41" customWidth="1"/>
    <col min="6411" max="6412" width="4.625" style="41" customWidth="1"/>
    <col min="6413" max="6413" width="5.375" style="41" customWidth="1"/>
    <col min="6414" max="6414" width="4.75" style="41" customWidth="1"/>
    <col min="6415" max="6416" width="5" style="41" customWidth="1"/>
    <col min="6417" max="6417" width="3.375" style="41" customWidth="1"/>
    <col min="6418" max="6418" width="4.75" style="41" customWidth="1"/>
    <col min="6419" max="6419" width="4.375" style="41" customWidth="1"/>
    <col min="6420" max="6420" width="3.75" style="41" customWidth="1"/>
    <col min="6421" max="6421" width="4.875" style="41" customWidth="1"/>
    <col min="6422" max="6422" width="5.125" style="41" customWidth="1"/>
    <col min="6423" max="6423" width="4.375" style="41" customWidth="1"/>
    <col min="6424" max="6424" width="4.25" style="41" customWidth="1"/>
    <col min="6425" max="6425" width="4.625" style="41" customWidth="1"/>
    <col min="6426" max="6426" width="4.375" style="41" customWidth="1"/>
    <col min="6427" max="6427" width="4.625" style="41" customWidth="1"/>
    <col min="6428" max="6428" width="4.125" style="41" customWidth="1"/>
    <col min="6429" max="6429" width="5.625" style="41" customWidth="1"/>
    <col min="6430" max="6430" width="4.625" style="41" customWidth="1"/>
    <col min="6431" max="6431" width="3.75" style="41" customWidth="1"/>
    <col min="6432" max="6432" width="4.875" style="41" customWidth="1"/>
    <col min="6433" max="6433" width="6.625" style="41" customWidth="1"/>
    <col min="6434" max="6656" width="9.125" style="41"/>
    <col min="6657" max="6657" width="3.75" style="41" customWidth="1"/>
    <col min="6658" max="6658" width="4.875" style="41" customWidth="1"/>
    <col min="6659" max="6659" width="6.875" style="41" customWidth="1"/>
    <col min="6660" max="6660" width="6.75" style="41" customWidth="1"/>
    <col min="6661" max="6661" width="5.625" style="41" customWidth="1"/>
    <col min="6662" max="6662" width="5.25" style="41" customWidth="1"/>
    <col min="6663" max="6663" width="4.875" style="41" customWidth="1"/>
    <col min="6664" max="6664" width="4.625" style="41" customWidth="1"/>
    <col min="6665" max="6665" width="4.875" style="41" customWidth="1"/>
    <col min="6666" max="6666" width="4.375" style="41" customWidth="1"/>
    <col min="6667" max="6668" width="4.625" style="41" customWidth="1"/>
    <col min="6669" max="6669" width="5.375" style="41" customWidth="1"/>
    <col min="6670" max="6670" width="4.75" style="41" customWidth="1"/>
    <col min="6671" max="6672" width="5" style="41" customWidth="1"/>
    <col min="6673" max="6673" width="3.375" style="41" customWidth="1"/>
    <col min="6674" max="6674" width="4.75" style="41" customWidth="1"/>
    <col min="6675" max="6675" width="4.375" style="41" customWidth="1"/>
    <col min="6676" max="6676" width="3.75" style="41" customWidth="1"/>
    <col min="6677" max="6677" width="4.875" style="41" customWidth="1"/>
    <col min="6678" max="6678" width="5.125" style="41" customWidth="1"/>
    <col min="6679" max="6679" width="4.375" style="41" customWidth="1"/>
    <col min="6680" max="6680" width="4.25" style="41" customWidth="1"/>
    <col min="6681" max="6681" width="4.625" style="41" customWidth="1"/>
    <col min="6682" max="6682" width="4.375" style="41" customWidth="1"/>
    <col min="6683" max="6683" width="4.625" style="41" customWidth="1"/>
    <col min="6684" max="6684" width="4.125" style="41" customWidth="1"/>
    <col min="6685" max="6685" width="5.625" style="41" customWidth="1"/>
    <col min="6686" max="6686" width="4.625" style="41" customWidth="1"/>
    <col min="6687" max="6687" width="3.75" style="41" customWidth="1"/>
    <col min="6688" max="6688" width="4.875" style="41" customWidth="1"/>
    <col min="6689" max="6689" width="6.625" style="41" customWidth="1"/>
    <col min="6690" max="6912" width="9.125" style="41"/>
    <col min="6913" max="6913" width="3.75" style="41" customWidth="1"/>
    <col min="6914" max="6914" width="4.875" style="41" customWidth="1"/>
    <col min="6915" max="6915" width="6.875" style="41" customWidth="1"/>
    <col min="6916" max="6916" width="6.75" style="41" customWidth="1"/>
    <col min="6917" max="6917" width="5.625" style="41" customWidth="1"/>
    <col min="6918" max="6918" width="5.25" style="41" customWidth="1"/>
    <col min="6919" max="6919" width="4.875" style="41" customWidth="1"/>
    <col min="6920" max="6920" width="4.625" style="41" customWidth="1"/>
    <col min="6921" max="6921" width="4.875" style="41" customWidth="1"/>
    <col min="6922" max="6922" width="4.375" style="41" customWidth="1"/>
    <col min="6923" max="6924" width="4.625" style="41" customWidth="1"/>
    <col min="6925" max="6925" width="5.375" style="41" customWidth="1"/>
    <col min="6926" max="6926" width="4.75" style="41" customWidth="1"/>
    <col min="6927" max="6928" width="5" style="41" customWidth="1"/>
    <col min="6929" max="6929" width="3.375" style="41" customWidth="1"/>
    <col min="6930" max="6930" width="4.75" style="41" customWidth="1"/>
    <col min="6931" max="6931" width="4.375" style="41" customWidth="1"/>
    <col min="6932" max="6932" width="3.75" style="41" customWidth="1"/>
    <col min="6933" max="6933" width="4.875" style="41" customWidth="1"/>
    <col min="6934" max="6934" width="5.125" style="41" customWidth="1"/>
    <col min="6935" max="6935" width="4.375" style="41" customWidth="1"/>
    <col min="6936" max="6936" width="4.25" style="41" customWidth="1"/>
    <col min="6937" max="6937" width="4.625" style="41" customWidth="1"/>
    <col min="6938" max="6938" width="4.375" style="41" customWidth="1"/>
    <col min="6939" max="6939" width="4.625" style="41" customWidth="1"/>
    <col min="6940" max="6940" width="4.125" style="41" customWidth="1"/>
    <col min="6941" max="6941" width="5.625" style="41" customWidth="1"/>
    <col min="6942" max="6942" width="4.625" style="41" customWidth="1"/>
    <col min="6943" max="6943" width="3.75" style="41" customWidth="1"/>
    <col min="6944" max="6944" width="4.875" style="41" customWidth="1"/>
    <col min="6945" max="6945" width="6.625" style="41" customWidth="1"/>
    <col min="6946" max="7168" width="9.125" style="41"/>
    <col min="7169" max="7169" width="3.75" style="41" customWidth="1"/>
    <col min="7170" max="7170" width="4.875" style="41" customWidth="1"/>
    <col min="7171" max="7171" width="6.875" style="41" customWidth="1"/>
    <col min="7172" max="7172" width="6.75" style="41" customWidth="1"/>
    <col min="7173" max="7173" width="5.625" style="41" customWidth="1"/>
    <col min="7174" max="7174" width="5.25" style="41" customWidth="1"/>
    <col min="7175" max="7175" width="4.875" style="41" customWidth="1"/>
    <col min="7176" max="7176" width="4.625" style="41" customWidth="1"/>
    <col min="7177" max="7177" width="4.875" style="41" customWidth="1"/>
    <col min="7178" max="7178" width="4.375" style="41" customWidth="1"/>
    <col min="7179" max="7180" width="4.625" style="41" customWidth="1"/>
    <col min="7181" max="7181" width="5.375" style="41" customWidth="1"/>
    <col min="7182" max="7182" width="4.75" style="41" customWidth="1"/>
    <col min="7183" max="7184" width="5" style="41" customWidth="1"/>
    <col min="7185" max="7185" width="3.375" style="41" customWidth="1"/>
    <col min="7186" max="7186" width="4.75" style="41" customWidth="1"/>
    <col min="7187" max="7187" width="4.375" style="41" customWidth="1"/>
    <col min="7188" max="7188" width="3.75" style="41" customWidth="1"/>
    <col min="7189" max="7189" width="4.875" style="41" customWidth="1"/>
    <col min="7190" max="7190" width="5.125" style="41" customWidth="1"/>
    <col min="7191" max="7191" width="4.375" style="41" customWidth="1"/>
    <col min="7192" max="7192" width="4.25" style="41" customWidth="1"/>
    <col min="7193" max="7193" width="4.625" style="41" customWidth="1"/>
    <col min="7194" max="7194" width="4.375" style="41" customWidth="1"/>
    <col min="7195" max="7195" width="4.625" style="41" customWidth="1"/>
    <col min="7196" max="7196" width="4.125" style="41" customWidth="1"/>
    <col min="7197" max="7197" width="5.625" style="41" customWidth="1"/>
    <col min="7198" max="7198" width="4.625" style="41" customWidth="1"/>
    <col min="7199" max="7199" width="3.75" style="41" customWidth="1"/>
    <col min="7200" max="7200" width="4.875" style="41" customWidth="1"/>
    <col min="7201" max="7201" width="6.625" style="41" customWidth="1"/>
    <col min="7202" max="7424" width="9.125" style="41"/>
    <col min="7425" max="7425" width="3.75" style="41" customWidth="1"/>
    <col min="7426" max="7426" width="4.875" style="41" customWidth="1"/>
    <col min="7427" max="7427" width="6.875" style="41" customWidth="1"/>
    <col min="7428" max="7428" width="6.75" style="41" customWidth="1"/>
    <col min="7429" max="7429" width="5.625" style="41" customWidth="1"/>
    <col min="7430" max="7430" width="5.25" style="41" customWidth="1"/>
    <col min="7431" max="7431" width="4.875" style="41" customWidth="1"/>
    <col min="7432" max="7432" width="4.625" style="41" customWidth="1"/>
    <col min="7433" max="7433" width="4.875" style="41" customWidth="1"/>
    <col min="7434" max="7434" width="4.375" style="41" customWidth="1"/>
    <col min="7435" max="7436" width="4.625" style="41" customWidth="1"/>
    <col min="7437" max="7437" width="5.375" style="41" customWidth="1"/>
    <col min="7438" max="7438" width="4.75" style="41" customWidth="1"/>
    <col min="7439" max="7440" width="5" style="41" customWidth="1"/>
    <col min="7441" max="7441" width="3.375" style="41" customWidth="1"/>
    <col min="7442" max="7442" width="4.75" style="41" customWidth="1"/>
    <col min="7443" max="7443" width="4.375" style="41" customWidth="1"/>
    <col min="7444" max="7444" width="3.75" style="41" customWidth="1"/>
    <col min="7445" max="7445" width="4.875" style="41" customWidth="1"/>
    <col min="7446" max="7446" width="5.125" style="41" customWidth="1"/>
    <col min="7447" max="7447" width="4.375" style="41" customWidth="1"/>
    <col min="7448" max="7448" width="4.25" style="41" customWidth="1"/>
    <col min="7449" max="7449" width="4.625" style="41" customWidth="1"/>
    <col min="7450" max="7450" width="4.375" style="41" customWidth="1"/>
    <col min="7451" max="7451" width="4.625" style="41" customWidth="1"/>
    <col min="7452" max="7452" width="4.125" style="41" customWidth="1"/>
    <col min="7453" max="7453" width="5.625" style="41" customWidth="1"/>
    <col min="7454" max="7454" width="4.625" style="41" customWidth="1"/>
    <col min="7455" max="7455" width="3.75" style="41" customWidth="1"/>
    <col min="7456" max="7456" width="4.875" style="41" customWidth="1"/>
    <col min="7457" max="7457" width="6.625" style="41" customWidth="1"/>
    <col min="7458" max="7680" width="9.125" style="41"/>
    <col min="7681" max="7681" width="3.75" style="41" customWidth="1"/>
    <col min="7682" max="7682" width="4.875" style="41" customWidth="1"/>
    <col min="7683" max="7683" width="6.875" style="41" customWidth="1"/>
    <col min="7684" max="7684" width="6.75" style="41" customWidth="1"/>
    <col min="7685" max="7685" width="5.625" style="41" customWidth="1"/>
    <col min="7686" max="7686" width="5.25" style="41" customWidth="1"/>
    <col min="7687" max="7687" width="4.875" style="41" customWidth="1"/>
    <col min="7688" max="7688" width="4.625" style="41" customWidth="1"/>
    <col min="7689" max="7689" width="4.875" style="41" customWidth="1"/>
    <col min="7690" max="7690" width="4.375" style="41" customWidth="1"/>
    <col min="7691" max="7692" width="4.625" style="41" customWidth="1"/>
    <col min="7693" max="7693" width="5.375" style="41" customWidth="1"/>
    <col min="7694" max="7694" width="4.75" style="41" customWidth="1"/>
    <col min="7695" max="7696" width="5" style="41" customWidth="1"/>
    <col min="7697" max="7697" width="3.375" style="41" customWidth="1"/>
    <col min="7698" max="7698" width="4.75" style="41" customWidth="1"/>
    <col min="7699" max="7699" width="4.375" style="41" customWidth="1"/>
    <col min="7700" max="7700" width="3.75" style="41" customWidth="1"/>
    <col min="7701" max="7701" width="4.875" style="41" customWidth="1"/>
    <col min="7702" max="7702" width="5.125" style="41" customWidth="1"/>
    <col min="7703" max="7703" width="4.375" style="41" customWidth="1"/>
    <col min="7704" max="7704" width="4.25" style="41" customWidth="1"/>
    <col min="7705" max="7705" width="4.625" style="41" customWidth="1"/>
    <col min="7706" max="7706" width="4.375" style="41" customWidth="1"/>
    <col min="7707" max="7707" width="4.625" style="41" customWidth="1"/>
    <col min="7708" max="7708" width="4.125" style="41" customWidth="1"/>
    <col min="7709" max="7709" width="5.625" style="41" customWidth="1"/>
    <col min="7710" max="7710" width="4.625" style="41" customWidth="1"/>
    <col min="7711" max="7711" width="3.75" style="41" customWidth="1"/>
    <col min="7712" max="7712" width="4.875" style="41" customWidth="1"/>
    <col min="7713" max="7713" width="6.625" style="41" customWidth="1"/>
    <col min="7714" max="7936" width="9.125" style="41"/>
    <col min="7937" max="7937" width="3.75" style="41" customWidth="1"/>
    <col min="7938" max="7938" width="4.875" style="41" customWidth="1"/>
    <col min="7939" max="7939" width="6.875" style="41" customWidth="1"/>
    <col min="7940" max="7940" width="6.75" style="41" customWidth="1"/>
    <col min="7941" max="7941" width="5.625" style="41" customWidth="1"/>
    <col min="7942" max="7942" width="5.25" style="41" customWidth="1"/>
    <col min="7943" max="7943" width="4.875" style="41" customWidth="1"/>
    <col min="7944" max="7944" width="4.625" style="41" customWidth="1"/>
    <col min="7945" max="7945" width="4.875" style="41" customWidth="1"/>
    <col min="7946" max="7946" width="4.375" style="41" customWidth="1"/>
    <col min="7947" max="7948" width="4.625" style="41" customWidth="1"/>
    <col min="7949" max="7949" width="5.375" style="41" customWidth="1"/>
    <col min="7950" max="7950" width="4.75" style="41" customWidth="1"/>
    <col min="7951" max="7952" width="5" style="41" customWidth="1"/>
    <col min="7953" max="7953" width="3.375" style="41" customWidth="1"/>
    <col min="7954" max="7954" width="4.75" style="41" customWidth="1"/>
    <col min="7955" max="7955" width="4.375" style="41" customWidth="1"/>
    <col min="7956" max="7956" width="3.75" style="41" customWidth="1"/>
    <col min="7957" max="7957" width="4.875" style="41" customWidth="1"/>
    <col min="7958" max="7958" width="5.125" style="41" customWidth="1"/>
    <col min="7959" max="7959" width="4.375" style="41" customWidth="1"/>
    <col min="7960" max="7960" width="4.25" style="41" customWidth="1"/>
    <col min="7961" max="7961" width="4.625" style="41" customWidth="1"/>
    <col min="7962" max="7962" width="4.375" style="41" customWidth="1"/>
    <col min="7963" max="7963" width="4.625" style="41" customWidth="1"/>
    <col min="7964" max="7964" width="4.125" style="41" customWidth="1"/>
    <col min="7965" max="7965" width="5.625" style="41" customWidth="1"/>
    <col min="7966" max="7966" width="4.625" style="41" customWidth="1"/>
    <col min="7967" max="7967" width="3.75" style="41" customWidth="1"/>
    <col min="7968" max="7968" width="4.875" style="41" customWidth="1"/>
    <col min="7969" max="7969" width="6.625" style="41" customWidth="1"/>
    <col min="7970" max="8192" width="9.125" style="41"/>
    <col min="8193" max="8193" width="3.75" style="41" customWidth="1"/>
    <col min="8194" max="8194" width="4.875" style="41" customWidth="1"/>
    <col min="8195" max="8195" width="6.875" style="41" customWidth="1"/>
    <col min="8196" max="8196" width="6.75" style="41" customWidth="1"/>
    <col min="8197" max="8197" width="5.625" style="41" customWidth="1"/>
    <col min="8198" max="8198" width="5.25" style="41" customWidth="1"/>
    <col min="8199" max="8199" width="4.875" style="41" customWidth="1"/>
    <col min="8200" max="8200" width="4.625" style="41" customWidth="1"/>
    <col min="8201" max="8201" width="4.875" style="41" customWidth="1"/>
    <col min="8202" max="8202" width="4.375" style="41" customWidth="1"/>
    <col min="8203" max="8204" width="4.625" style="41" customWidth="1"/>
    <col min="8205" max="8205" width="5.375" style="41" customWidth="1"/>
    <col min="8206" max="8206" width="4.75" style="41" customWidth="1"/>
    <col min="8207" max="8208" width="5" style="41" customWidth="1"/>
    <col min="8209" max="8209" width="3.375" style="41" customWidth="1"/>
    <col min="8210" max="8210" width="4.75" style="41" customWidth="1"/>
    <col min="8211" max="8211" width="4.375" style="41" customWidth="1"/>
    <col min="8212" max="8212" width="3.75" style="41" customWidth="1"/>
    <col min="8213" max="8213" width="4.875" style="41" customWidth="1"/>
    <col min="8214" max="8214" width="5.125" style="41" customWidth="1"/>
    <col min="8215" max="8215" width="4.375" style="41" customWidth="1"/>
    <col min="8216" max="8216" width="4.25" style="41" customWidth="1"/>
    <col min="8217" max="8217" width="4.625" style="41" customWidth="1"/>
    <col min="8218" max="8218" width="4.375" style="41" customWidth="1"/>
    <col min="8219" max="8219" width="4.625" style="41" customWidth="1"/>
    <col min="8220" max="8220" width="4.125" style="41" customWidth="1"/>
    <col min="8221" max="8221" width="5.625" style="41" customWidth="1"/>
    <col min="8222" max="8222" width="4.625" style="41" customWidth="1"/>
    <col min="8223" max="8223" width="3.75" style="41" customWidth="1"/>
    <col min="8224" max="8224" width="4.875" style="41" customWidth="1"/>
    <col min="8225" max="8225" width="6.625" style="41" customWidth="1"/>
    <col min="8226" max="8448" width="9.125" style="41"/>
    <col min="8449" max="8449" width="3.75" style="41" customWidth="1"/>
    <col min="8450" max="8450" width="4.875" style="41" customWidth="1"/>
    <col min="8451" max="8451" width="6.875" style="41" customWidth="1"/>
    <col min="8452" max="8452" width="6.75" style="41" customWidth="1"/>
    <col min="8453" max="8453" width="5.625" style="41" customWidth="1"/>
    <col min="8454" max="8454" width="5.25" style="41" customWidth="1"/>
    <col min="8455" max="8455" width="4.875" style="41" customWidth="1"/>
    <col min="8456" max="8456" width="4.625" style="41" customWidth="1"/>
    <col min="8457" max="8457" width="4.875" style="41" customWidth="1"/>
    <col min="8458" max="8458" width="4.375" style="41" customWidth="1"/>
    <col min="8459" max="8460" width="4.625" style="41" customWidth="1"/>
    <col min="8461" max="8461" width="5.375" style="41" customWidth="1"/>
    <col min="8462" max="8462" width="4.75" style="41" customWidth="1"/>
    <col min="8463" max="8464" width="5" style="41" customWidth="1"/>
    <col min="8465" max="8465" width="3.375" style="41" customWidth="1"/>
    <col min="8466" max="8466" width="4.75" style="41" customWidth="1"/>
    <col min="8467" max="8467" width="4.375" style="41" customWidth="1"/>
    <col min="8468" max="8468" width="3.75" style="41" customWidth="1"/>
    <col min="8469" max="8469" width="4.875" style="41" customWidth="1"/>
    <col min="8470" max="8470" width="5.125" style="41" customWidth="1"/>
    <col min="8471" max="8471" width="4.375" style="41" customWidth="1"/>
    <col min="8472" max="8472" width="4.25" style="41" customWidth="1"/>
    <col min="8473" max="8473" width="4.625" style="41" customWidth="1"/>
    <col min="8474" max="8474" width="4.375" style="41" customWidth="1"/>
    <col min="8475" max="8475" width="4.625" style="41" customWidth="1"/>
    <col min="8476" max="8476" width="4.125" style="41" customWidth="1"/>
    <col min="8477" max="8477" width="5.625" style="41" customWidth="1"/>
    <col min="8478" max="8478" width="4.625" style="41" customWidth="1"/>
    <col min="8479" max="8479" width="3.75" style="41" customWidth="1"/>
    <col min="8480" max="8480" width="4.875" style="41" customWidth="1"/>
    <col min="8481" max="8481" width="6.625" style="41" customWidth="1"/>
    <col min="8482" max="8704" width="9.125" style="41"/>
    <col min="8705" max="8705" width="3.75" style="41" customWidth="1"/>
    <col min="8706" max="8706" width="4.875" style="41" customWidth="1"/>
    <col min="8707" max="8707" width="6.875" style="41" customWidth="1"/>
    <col min="8708" max="8708" width="6.75" style="41" customWidth="1"/>
    <col min="8709" max="8709" width="5.625" style="41" customWidth="1"/>
    <col min="8710" max="8710" width="5.25" style="41" customWidth="1"/>
    <col min="8711" max="8711" width="4.875" style="41" customWidth="1"/>
    <col min="8712" max="8712" width="4.625" style="41" customWidth="1"/>
    <col min="8713" max="8713" width="4.875" style="41" customWidth="1"/>
    <col min="8714" max="8714" width="4.375" style="41" customWidth="1"/>
    <col min="8715" max="8716" width="4.625" style="41" customWidth="1"/>
    <col min="8717" max="8717" width="5.375" style="41" customWidth="1"/>
    <col min="8718" max="8718" width="4.75" style="41" customWidth="1"/>
    <col min="8719" max="8720" width="5" style="41" customWidth="1"/>
    <col min="8721" max="8721" width="3.375" style="41" customWidth="1"/>
    <col min="8722" max="8722" width="4.75" style="41" customWidth="1"/>
    <col min="8723" max="8723" width="4.375" style="41" customWidth="1"/>
    <col min="8724" max="8724" width="3.75" style="41" customWidth="1"/>
    <col min="8725" max="8725" width="4.875" style="41" customWidth="1"/>
    <col min="8726" max="8726" width="5.125" style="41" customWidth="1"/>
    <col min="8727" max="8727" width="4.375" style="41" customWidth="1"/>
    <col min="8728" max="8728" width="4.25" style="41" customWidth="1"/>
    <col min="8729" max="8729" width="4.625" style="41" customWidth="1"/>
    <col min="8730" max="8730" width="4.375" style="41" customWidth="1"/>
    <col min="8731" max="8731" width="4.625" style="41" customWidth="1"/>
    <col min="8732" max="8732" width="4.125" style="41" customWidth="1"/>
    <col min="8733" max="8733" width="5.625" style="41" customWidth="1"/>
    <col min="8734" max="8734" width="4.625" style="41" customWidth="1"/>
    <col min="8735" max="8735" width="3.75" style="41" customWidth="1"/>
    <col min="8736" max="8736" width="4.875" style="41" customWidth="1"/>
    <col min="8737" max="8737" width="6.625" style="41" customWidth="1"/>
    <col min="8738" max="8960" width="9.125" style="41"/>
    <col min="8961" max="8961" width="3.75" style="41" customWidth="1"/>
    <col min="8962" max="8962" width="4.875" style="41" customWidth="1"/>
    <col min="8963" max="8963" width="6.875" style="41" customWidth="1"/>
    <col min="8964" max="8964" width="6.75" style="41" customWidth="1"/>
    <col min="8965" max="8965" width="5.625" style="41" customWidth="1"/>
    <col min="8966" max="8966" width="5.25" style="41" customWidth="1"/>
    <col min="8967" max="8967" width="4.875" style="41" customWidth="1"/>
    <col min="8968" max="8968" width="4.625" style="41" customWidth="1"/>
    <col min="8969" max="8969" width="4.875" style="41" customWidth="1"/>
    <col min="8970" max="8970" width="4.375" style="41" customWidth="1"/>
    <col min="8971" max="8972" width="4.625" style="41" customWidth="1"/>
    <col min="8973" max="8973" width="5.375" style="41" customWidth="1"/>
    <col min="8974" max="8974" width="4.75" style="41" customWidth="1"/>
    <col min="8975" max="8976" width="5" style="41" customWidth="1"/>
    <col min="8977" max="8977" width="3.375" style="41" customWidth="1"/>
    <col min="8978" max="8978" width="4.75" style="41" customWidth="1"/>
    <col min="8979" max="8979" width="4.375" style="41" customWidth="1"/>
    <col min="8980" max="8980" width="3.75" style="41" customWidth="1"/>
    <col min="8981" max="8981" width="4.875" style="41" customWidth="1"/>
    <col min="8982" max="8982" width="5.125" style="41" customWidth="1"/>
    <col min="8983" max="8983" width="4.375" style="41" customWidth="1"/>
    <col min="8984" max="8984" width="4.25" style="41" customWidth="1"/>
    <col min="8985" max="8985" width="4.625" style="41" customWidth="1"/>
    <col min="8986" max="8986" width="4.375" style="41" customWidth="1"/>
    <col min="8987" max="8987" width="4.625" style="41" customWidth="1"/>
    <col min="8988" max="8988" width="4.125" style="41" customWidth="1"/>
    <col min="8989" max="8989" width="5.625" style="41" customWidth="1"/>
    <col min="8990" max="8990" width="4.625" style="41" customWidth="1"/>
    <col min="8991" max="8991" width="3.75" style="41" customWidth="1"/>
    <col min="8992" max="8992" width="4.875" style="41" customWidth="1"/>
    <col min="8993" max="8993" width="6.625" style="41" customWidth="1"/>
    <col min="8994" max="9216" width="9.125" style="41"/>
    <col min="9217" max="9217" width="3.75" style="41" customWidth="1"/>
    <col min="9218" max="9218" width="4.875" style="41" customWidth="1"/>
    <col min="9219" max="9219" width="6.875" style="41" customWidth="1"/>
    <col min="9220" max="9220" width="6.75" style="41" customWidth="1"/>
    <col min="9221" max="9221" width="5.625" style="41" customWidth="1"/>
    <col min="9222" max="9222" width="5.25" style="41" customWidth="1"/>
    <col min="9223" max="9223" width="4.875" style="41" customWidth="1"/>
    <col min="9224" max="9224" width="4.625" style="41" customWidth="1"/>
    <col min="9225" max="9225" width="4.875" style="41" customWidth="1"/>
    <col min="9226" max="9226" width="4.375" style="41" customWidth="1"/>
    <col min="9227" max="9228" width="4.625" style="41" customWidth="1"/>
    <col min="9229" max="9229" width="5.375" style="41" customWidth="1"/>
    <col min="9230" max="9230" width="4.75" style="41" customWidth="1"/>
    <col min="9231" max="9232" width="5" style="41" customWidth="1"/>
    <col min="9233" max="9233" width="3.375" style="41" customWidth="1"/>
    <col min="9234" max="9234" width="4.75" style="41" customWidth="1"/>
    <col min="9235" max="9235" width="4.375" style="41" customWidth="1"/>
    <col min="9236" max="9236" width="3.75" style="41" customWidth="1"/>
    <col min="9237" max="9237" width="4.875" style="41" customWidth="1"/>
    <col min="9238" max="9238" width="5.125" style="41" customWidth="1"/>
    <col min="9239" max="9239" width="4.375" style="41" customWidth="1"/>
    <col min="9240" max="9240" width="4.25" style="41" customWidth="1"/>
    <col min="9241" max="9241" width="4.625" style="41" customWidth="1"/>
    <col min="9242" max="9242" width="4.375" style="41" customWidth="1"/>
    <col min="9243" max="9243" width="4.625" style="41" customWidth="1"/>
    <col min="9244" max="9244" width="4.125" style="41" customWidth="1"/>
    <col min="9245" max="9245" width="5.625" style="41" customWidth="1"/>
    <col min="9246" max="9246" width="4.625" style="41" customWidth="1"/>
    <col min="9247" max="9247" width="3.75" style="41" customWidth="1"/>
    <col min="9248" max="9248" width="4.875" style="41" customWidth="1"/>
    <col min="9249" max="9249" width="6.625" style="41" customWidth="1"/>
    <col min="9250" max="9472" width="9.125" style="41"/>
    <col min="9473" max="9473" width="3.75" style="41" customWidth="1"/>
    <col min="9474" max="9474" width="4.875" style="41" customWidth="1"/>
    <col min="9475" max="9475" width="6.875" style="41" customWidth="1"/>
    <col min="9476" max="9476" width="6.75" style="41" customWidth="1"/>
    <col min="9477" max="9477" width="5.625" style="41" customWidth="1"/>
    <col min="9478" max="9478" width="5.25" style="41" customWidth="1"/>
    <col min="9479" max="9479" width="4.875" style="41" customWidth="1"/>
    <col min="9480" max="9480" width="4.625" style="41" customWidth="1"/>
    <col min="9481" max="9481" width="4.875" style="41" customWidth="1"/>
    <col min="9482" max="9482" width="4.375" style="41" customWidth="1"/>
    <col min="9483" max="9484" width="4.625" style="41" customWidth="1"/>
    <col min="9485" max="9485" width="5.375" style="41" customWidth="1"/>
    <col min="9486" max="9486" width="4.75" style="41" customWidth="1"/>
    <col min="9487" max="9488" width="5" style="41" customWidth="1"/>
    <col min="9489" max="9489" width="3.375" style="41" customWidth="1"/>
    <col min="9490" max="9490" width="4.75" style="41" customWidth="1"/>
    <col min="9491" max="9491" width="4.375" style="41" customWidth="1"/>
    <col min="9492" max="9492" width="3.75" style="41" customWidth="1"/>
    <col min="9493" max="9493" width="4.875" style="41" customWidth="1"/>
    <col min="9494" max="9494" width="5.125" style="41" customWidth="1"/>
    <col min="9495" max="9495" width="4.375" style="41" customWidth="1"/>
    <col min="9496" max="9496" width="4.25" style="41" customWidth="1"/>
    <col min="9497" max="9497" width="4.625" style="41" customWidth="1"/>
    <col min="9498" max="9498" width="4.375" style="41" customWidth="1"/>
    <col min="9499" max="9499" width="4.625" style="41" customWidth="1"/>
    <col min="9500" max="9500" width="4.125" style="41" customWidth="1"/>
    <col min="9501" max="9501" width="5.625" style="41" customWidth="1"/>
    <col min="9502" max="9502" width="4.625" style="41" customWidth="1"/>
    <col min="9503" max="9503" width="3.75" style="41" customWidth="1"/>
    <col min="9504" max="9504" width="4.875" style="41" customWidth="1"/>
    <col min="9505" max="9505" width="6.625" style="41" customWidth="1"/>
    <col min="9506" max="9728" width="9.125" style="41"/>
    <col min="9729" max="9729" width="3.75" style="41" customWidth="1"/>
    <col min="9730" max="9730" width="4.875" style="41" customWidth="1"/>
    <col min="9731" max="9731" width="6.875" style="41" customWidth="1"/>
    <col min="9732" max="9732" width="6.75" style="41" customWidth="1"/>
    <col min="9733" max="9733" width="5.625" style="41" customWidth="1"/>
    <col min="9734" max="9734" width="5.25" style="41" customWidth="1"/>
    <col min="9735" max="9735" width="4.875" style="41" customWidth="1"/>
    <col min="9736" max="9736" width="4.625" style="41" customWidth="1"/>
    <col min="9737" max="9737" width="4.875" style="41" customWidth="1"/>
    <col min="9738" max="9738" width="4.375" style="41" customWidth="1"/>
    <col min="9739" max="9740" width="4.625" style="41" customWidth="1"/>
    <col min="9741" max="9741" width="5.375" style="41" customWidth="1"/>
    <col min="9742" max="9742" width="4.75" style="41" customWidth="1"/>
    <col min="9743" max="9744" width="5" style="41" customWidth="1"/>
    <col min="9745" max="9745" width="3.375" style="41" customWidth="1"/>
    <col min="9746" max="9746" width="4.75" style="41" customWidth="1"/>
    <col min="9747" max="9747" width="4.375" style="41" customWidth="1"/>
    <col min="9748" max="9748" width="3.75" style="41" customWidth="1"/>
    <col min="9749" max="9749" width="4.875" style="41" customWidth="1"/>
    <col min="9750" max="9750" width="5.125" style="41" customWidth="1"/>
    <col min="9751" max="9751" width="4.375" style="41" customWidth="1"/>
    <col min="9752" max="9752" width="4.25" style="41" customWidth="1"/>
    <col min="9753" max="9753" width="4.625" style="41" customWidth="1"/>
    <col min="9754" max="9754" width="4.375" style="41" customWidth="1"/>
    <col min="9755" max="9755" width="4.625" style="41" customWidth="1"/>
    <col min="9756" max="9756" width="4.125" style="41" customWidth="1"/>
    <col min="9757" max="9757" width="5.625" style="41" customWidth="1"/>
    <col min="9758" max="9758" width="4.625" style="41" customWidth="1"/>
    <col min="9759" max="9759" width="3.75" style="41" customWidth="1"/>
    <col min="9760" max="9760" width="4.875" style="41" customWidth="1"/>
    <col min="9761" max="9761" width="6.625" style="41" customWidth="1"/>
    <col min="9762" max="9984" width="9.125" style="41"/>
    <col min="9985" max="9985" width="3.75" style="41" customWidth="1"/>
    <col min="9986" max="9986" width="4.875" style="41" customWidth="1"/>
    <col min="9987" max="9987" width="6.875" style="41" customWidth="1"/>
    <col min="9988" max="9988" width="6.75" style="41" customWidth="1"/>
    <col min="9989" max="9989" width="5.625" style="41" customWidth="1"/>
    <col min="9990" max="9990" width="5.25" style="41" customWidth="1"/>
    <col min="9991" max="9991" width="4.875" style="41" customWidth="1"/>
    <col min="9992" max="9992" width="4.625" style="41" customWidth="1"/>
    <col min="9993" max="9993" width="4.875" style="41" customWidth="1"/>
    <col min="9994" max="9994" width="4.375" style="41" customWidth="1"/>
    <col min="9995" max="9996" width="4.625" style="41" customWidth="1"/>
    <col min="9997" max="9997" width="5.375" style="41" customWidth="1"/>
    <col min="9998" max="9998" width="4.75" style="41" customWidth="1"/>
    <col min="9999" max="10000" width="5" style="41" customWidth="1"/>
    <col min="10001" max="10001" width="3.375" style="41" customWidth="1"/>
    <col min="10002" max="10002" width="4.75" style="41" customWidth="1"/>
    <col min="10003" max="10003" width="4.375" style="41" customWidth="1"/>
    <col min="10004" max="10004" width="3.75" style="41" customWidth="1"/>
    <col min="10005" max="10005" width="4.875" style="41" customWidth="1"/>
    <col min="10006" max="10006" width="5.125" style="41" customWidth="1"/>
    <col min="10007" max="10007" width="4.375" style="41" customWidth="1"/>
    <col min="10008" max="10008" width="4.25" style="41" customWidth="1"/>
    <col min="10009" max="10009" width="4.625" style="41" customWidth="1"/>
    <col min="10010" max="10010" width="4.375" style="41" customWidth="1"/>
    <col min="10011" max="10011" width="4.625" style="41" customWidth="1"/>
    <col min="10012" max="10012" width="4.125" style="41" customWidth="1"/>
    <col min="10013" max="10013" width="5.625" style="41" customWidth="1"/>
    <col min="10014" max="10014" width="4.625" style="41" customWidth="1"/>
    <col min="10015" max="10015" width="3.75" style="41" customWidth="1"/>
    <col min="10016" max="10016" width="4.875" style="41" customWidth="1"/>
    <col min="10017" max="10017" width="6.625" style="41" customWidth="1"/>
    <col min="10018" max="10240" width="9.125" style="41"/>
    <col min="10241" max="10241" width="3.75" style="41" customWidth="1"/>
    <col min="10242" max="10242" width="4.875" style="41" customWidth="1"/>
    <col min="10243" max="10243" width="6.875" style="41" customWidth="1"/>
    <col min="10244" max="10244" width="6.75" style="41" customWidth="1"/>
    <col min="10245" max="10245" width="5.625" style="41" customWidth="1"/>
    <col min="10246" max="10246" width="5.25" style="41" customWidth="1"/>
    <col min="10247" max="10247" width="4.875" style="41" customWidth="1"/>
    <col min="10248" max="10248" width="4.625" style="41" customWidth="1"/>
    <col min="10249" max="10249" width="4.875" style="41" customWidth="1"/>
    <col min="10250" max="10250" width="4.375" style="41" customWidth="1"/>
    <col min="10251" max="10252" width="4.625" style="41" customWidth="1"/>
    <col min="10253" max="10253" width="5.375" style="41" customWidth="1"/>
    <col min="10254" max="10254" width="4.75" style="41" customWidth="1"/>
    <col min="10255" max="10256" width="5" style="41" customWidth="1"/>
    <col min="10257" max="10257" width="3.375" style="41" customWidth="1"/>
    <col min="10258" max="10258" width="4.75" style="41" customWidth="1"/>
    <col min="10259" max="10259" width="4.375" style="41" customWidth="1"/>
    <col min="10260" max="10260" width="3.75" style="41" customWidth="1"/>
    <col min="10261" max="10261" width="4.875" style="41" customWidth="1"/>
    <col min="10262" max="10262" width="5.125" style="41" customWidth="1"/>
    <col min="10263" max="10263" width="4.375" style="41" customWidth="1"/>
    <col min="10264" max="10264" width="4.25" style="41" customWidth="1"/>
    <col min="10265" max="10265" width="4.625" style="41" customWidth="1"/>
    <col min="10266" max="10266" width="4.375" style="41" customWidth="1"/>
    <col min="10267" max="10267" width="4.625" style="41" customWidth="1"/>
    <col min="10268" max="10268" width="4.125" style="41" customWidth="1"/>
    <col min="10269" max="10269" width="5.625" style="41" customWidth="1"/>
    <col min="10270" max="10270" width="4.625" style="41" customWidth="1"/>
    <col min="10271" max="10271" width="3.75" style="41" customWidth="1"/>
    <col min="10272" max="10272" width="4.875" style="41" customWidth="1"/>
    <col min="10273" max="10273" width="6.625" style="41" customWidth="1"/>
    <col min="10274" max="10496" width="9.125" style="41"/>
    <col min="10497" max="10497" width="3.75" style="41" customWidth="1"/>
    <col min="10498" max="10498" width="4.875" style="41" customWidth="1"/>
    <col min="10499" max="10499" width="6.875" style="41" customWidth="1"/>
    <col min="10500" max="10500" width="6.75" style="41" customWidth="1"/>
    <col min="10501" max="10501" width="5.625" style="41" customWidth="1"/>
    <col min="10502" max="10502" width="5.25" style="41" customWidth="1"/>
    <col min="10503" max="10503" width="4.875" style="41" customWidth="1"/>
    <col min="10504" max="10504" width="4.625" style="41" customWidth="1"/>
    <col min="10505" max="10505" width="4.875" style="41" customWidth="1"/>
    <col min="10506" max="10506" width="4.375" style="41" customWidth="1"/>
    <col min="10507" max="10508" width="4.625" style="41" customWidth="1"/>
    <col min="10509" max="10509" width="5.375" style="41" customWidth="1"/>
    <col min="10510" max="10510" width="4.75" style="41" customWidth="1"/>
    <col min="10511" max="10512" width="5" style="41" customWidth="1"/>
    <col min="10513" max="10513" width="3.375" style="41" customWidth="1"/>
    <col min="10514" max="10514" width="4.75" style="41" customWidth="1"/>
    <col min="10515" max="10515" width="4.375" style="41" customWidth="1"/>
    <col min="10516" max="10516" width="3.75" style="41" customWidth="1"/>
    <col min="10517" max="10517" width="4.875" style="41" customWidth="1"/>
    <col min="10518" max="10518" width="5.125" style="41" customWidth="1"/>
    <col min="10519" max="10519" width="4.375" style="41" customWidth="1"/>
    <col min="10520" max="10520" width="4.25" style="41" customWidth="1"/>
    <col min="10521" max="10521" width="4.625" style="41" customWidth="1"/>
    <col min="10522" max="10522" width="4.375" style="41" customWidth="1"/>
    <col min="10523" max="10523" width="4.625" style="41" customWidth="1"/>
    <col min="10524" max="10524" width="4.125" style="41" customWidth="1"/>
    <col min="10525" max="10525" width="5.625" style="41" customWidth="1"/>
    <col min="10526" max="10526" width="4.625" style="41" customWidth="1"/>
    <col min="10527" max="10527" width="3.75" style="41" customWidth="1"/>
    <col min="10528" max="10528" width="4.875" style="41" customWidth="1"/>
    <col min="10529" max="10529" width="6.625" style="41" customWidth="1"/>
    <col min="10530" max="10752" width="9.125" style="41"/>
    <col min="10753" max="10753" width="3.75" style="41" customWidth="1"/>
    <col min="10754" max="10754" width="4.875" style="41" customWidth="1"/>
    <col min="10755" max="10755" width="6.875" style="41" customWidth="1"/>
    <col min="10756" max="10756" width="6.75" style="41" customWidth="1"/>
    <col min="10757" max="10757" width="5.625" style="41" customWidth="1"/>
    <col min="10758" max="10758" width="5.25" style="41" customWidth="1"/>
    <col min="10759" max="10759" width="4.875" style="41" customWidth="1"/>
    <col min="10760" max="10760" width="4.625" style="41" customWidth="1"/>
    <col min="10761" max="10761" width="4.875" style="41" customWidth="1"/>
    <col min="10762" max="10762" width="4.375" style="41" customWidth="1"/>
    <col min="10763" max="10764" width="4.625" style="41" customWidth="1"/>
    <col min="10765" max="10765" width="5.375" style="41" customWidth="1"/>
    <col min="10766" max="10766" width="4.75" style="41" customWidth="1"/>
    <col min="10767" max="10768" width="5" style="41" customWidth="1"/>
    <col min="10769" max="10769" width="3.375" style="41" customWidth="1"/>
    <col min="10770" max="10770" width="4.75" style="41" customWidth="1"/>
    <col min="10771" max="10771" width="4.375" style="41" customWidth="1"/>
    <col min="10772" max="10772" width="3.75" style="41" customWidth="1"/>
    <col min="10773" max="10773" width="4.875" style="41" customWidth="1"/>
    <col min="10774" max="10774" width="5.125" style="41" customWidth="1"/>
    <col min="10775" max="10775" width="4.375" style="41" customWidth="1"/>
    <col min="10776" max="10776" width="4.25" style="41" customWidth="1"/>
    <col min="10777" max="10777" width="4.625" style="41" customWidth="1"/>
    <col min="10778" max="10778" width="4.375" style="41" customWidth="1"/>
    <col min="10779" max="10779" width="4.625" style="41" customWidth="1"/>
    <col min="10780" max="10780" width="4.125" style="41" customWidth="1"/>
    <col min="10781" max="10781" width="5.625" style="41" customWidth="1"/>
    <col min="10782" max="10782" width="4.625" style="41" customWidth="1"/>
    <col min="10783" max="10783" width="3.75" style="41" customWidth="1"/>
    <col min="10784" max="10784" width="4.875" style="41" customWidth="1"/>
    <col min="10785" max="10785" width="6.625" style="41" customWidth="1"/>
    <col min="10786" max="11008" width="9.125" style="41"/>
    <col min="11009" max="11009" width="3.75" style="41" customWidth="1"/>
    <col min="11010" max="11010" width="4.875" style="41" customWidth="1"/>
    <col min="11011" max="11011" width="6.875" style="41" customWidth="1"/>
    <col min="11012" max="11012" width="6.75" style="41" customWidth="1"/>
    <col min="11013" max="11013" width="5.625" style="41" customWidth="1"/>
    <col min="11014" max="11014" width="5.25" style="41" customWidth="1"/>
    <col min="11015" max="11015" width="4.875" style="41" customWidth="1"/>
    <col min="11016" max="11016" width="4.625" style="41" customWidth="1"/>
    <col min="11017" max="11017" width="4.875" style="41" customWidth="1"/>
    <col min="11018" max="11018" width="4.375" style="41" customWidth="1"/>
    <col min="11019" max="11020" width="4.625" style="41" customWidth="1"/>
    <col min="11021" max="11021" width="5.375" style="41" customWidth="1"/>
    <col min="11022" max="11022" width="4.75" style="41" customWidth="1"/>
    <col min="11023" max="11024" width="5" style="41" customWidth="1"/>
    <col min="11025" max="11025" width="3.375" style="41" customWidth="1"/>
    <col min="11026" max="11026" width="4.75" style="41" customWidth="1"/>
    <col min="11027" max="11027" width="4.375" style="41" customWidth="1"/>
    <col min="11028" max="11028" width="3.75" style="41" customWidth="1"/>
    <col min="11029" max="11029" width="4.875" style="41" customWidth="1"/>
    <col min="11030" max="11030" width="5.125" style="41" customWidth="1"/>
    <col min="11031" max="11031" width="4.375" style="41" customWidth="1"/>
    <col min="11032" max="11032" width="4.25" style="41" customWidth="1"/>
    <col min="11033" max="11033" width="4.625" style="41" customWidth="1"/>
    <col min="11034" max="11034" width="4.375" style="41" customWidth="1"/>
    <col min="11035" max="11035" width="4.625" style="41" customWidth="1"/>
    <col min="11036" max="11036" width="4.125" style="41" customWidth="1"/>
    <col min="11037" max="11037" width="5.625" style="41" customWidth="1"/>
    <col min="11038" max="11038" width="4.625" style="41" customWidth="1"/>
    <col min="11039" max="11039" width="3.75" style="41" customWidth="1"/>
    <col min="11040" max="11040" width="4.875" style="41" customWidth="1"/>
    <col min="11041" max="11041" width="6.625" style="41" customWidth="1"/>
    <col min="11042" max="11264" width="9.125" style="41"/>
    <col min="11265" max="11265" width="3.75" style="41" customWidth="1"/>
    <col min="11266" max="11266" width="4.875" style="41" customWidth="1"/>
    <col min="11267" max="11267" width="6.875" style="41" customWidth="1"/>
    <col min="11268" max="11268" width="6.75" style="41" customWidth="1"/>
    <col min="11269" max="11269" width="5.625" style="41" customWidth="1"/>
    <col min="11270" max="11270" width="5.25" style="41" customWidth="1"/>
    <col min="11271" max="11271" width="4.875" style="41" customWidth="1"/>
    <col min="11272" max="11272" width="4.625" style="41" customWidth="1"/>
    <col min="11273" max="11273" width="4.875" style="41" customWidth="1"/>
    <col min="11274" max="11274" width="4.375" style="41" customWidth="1"/>
    <col min="11275" max="11276" width="4.625" style="41" customWidth="1"/>
    <col min="11277" max="11277" width="5.375" style="41" customWidth="1"/>
    <col min="11278" max="11278" width="4.75" style="41" customWidth="1"/>
    <col min="11279" max="11280" width="5" style="41" customWidth="1"/>
    <col min="11281" max="11281" width="3.375" style="41" customWidth="1"/>
    <col min="11282" max="11282" width="4.75" style="41" customWidth="1"/>
    <col min="11283" max="11283" width="4.375" style="41" customWidth="1"/>
    <col min="11284" max="11284" width="3.75" style="41" customWidth="1"/>
    <col min="11285" max="11285" width="4.875" style="41" customWidth="1"/>
    <col min="11286" max="11286" width="5.125" style="41" customWidth="1"/>
    <col min="11287" max="11287" width="4.375" style="41" customWidth="1"/>
    <col min="11288" max="11288" width="4.25" style="41" customWidth="1"/>
    <col min="11289" max="11289" width="4.625" style="41" customWidth="1"/>
    <col min="11290" max="11290" width="4.375" style="41" customWidth="1"/>
    <col min="11291" max="11291" width="4.625" style="41" customWidth="1"/>
    <col min="11292" max="11292" width="4.125" style="41" customWidth="1"/>
    <col min="11293" max="11293" width="5.625" style="41" customWidth="1"/>
    <col min="11294" max="11294" width="4.625" style="41" customWidth="1"/>
    <col min="11295" max="11295" width="3.75" style="41" customWidth="1"/>
    <col min="11296" max="11296" width="4.875" style="41" customWidth="1"/>
    <col min="11297" max="11297" width="6.625" style="41" customWidth="1"/>
    <col min="11298" max="11520" width="9.125" style="41"/>
    <col min="11521" max="11521" width="3.75" style="41" customWidth="1"/>
    <col min="11522" max="11522" width="4.875" style="41" customWidth="1"/>
    <col min="11523" max="11523" width="6.875" style="41" customWidth="1"/>
    <col min="11524" max="11524" width="6.75" style="41" customWidth="1"/>
    <col min="11525" max="11525" width="5.625" style="41" customWidth="1"/>
    <col min="11526" max="11526" width="5.25" style="41" customWidth="1"/>
    <col min="11527" max="11527" width="4.875" style="41" customWidth="1"/>
    <col min="11528" max="11528" width="4.625" style="41" customWidth="1"/>
    <col min="11529" max="11529" width="4.875" style="41" customWidth="1"/>
    <col min="11530" max="11530" width="4.375" style="41" customWidth="1"/>
    <col min="11531" max="11532" width="4.625" style="41" customWidth="1"/>
    <col min="11533" max="11533" width="5.375" style="41" customWidth="1"/>
    <col min="11534" max="11534" width="4.75" style="41" customWidth="1"/>
    <col min="11535" max="11536" width="5" style="41" customWidth="1"/>
    <col min="11537" max="11537" width="3.375" style="41" customWidth="1"/>
    <col min="11538" max="11538" width="4.75" style="41" customWidth="1"/>
    <col min="11539" max="11539" width="4.375" style="41" customWidth="1"/>
    <col min="11540" max="11540" width="3.75" style="41" customWidth="1"/>
    <col min="11541" max="11541" width="4.875" style="41" customWidth="1"/>
    <col min="11542" max="11542" width="5.125" style="41" customWidth="1"/>
    <col min="11543" max="11543" width="4.375" style="41" customWidth="1"/>
    <col min="11544" max="11544" width="4.25" style="41" customWidth="1"/>
    <col min="11545" max="11545" width="4.625" style="41" customWidth="1"/>
    <col min="11546" max="11546" width="4.375" style="41" customWidth="1"/>
    <col min="11547" max="11547" width="4.625" style="41" customWidth="1"/>
    <col min="11548" max="11548" width="4.125" style="41" customWidth="1"/>
    <col min="11549" max="11549" width="5.625" style="41" customWidth="1"/>
    <col min="11550" max="11550" width="4.625" style="41" customWidth="1"/>
    <col min="11551" max="11551" width="3.75" style="41" customWidth="1"/>
    <col min="11552" max="11552" width="4.875" style="41" customWidth="1"/>
    <col min="11553" max="11553" width="6.625" style="41" customWidth="1"/>
    <col min="11554" max="11776" width="9.125" style="41"/>
    <col min="11777" max="11777" width="3.75" style="41" customWidth="1"/>
    <col min="11778" max="11778" width="4.875" style="41" customWidth="1"/>
    <col min="11779" max="11779" width="6.875" style="41" customWidth="1"/>
    <col min="11780" max="11780" width="6.75" style="41" customWidth="1"/>
    <col min="11781" max="11781" width="5.625" style="41" customWidth="1"/>
    <col min="11782" max="11782" width="5.25" style="41" customWidth="1"/>
    <col min="11783" max="11783" width="4.875" style="41" customWidth="1"/>
    <col min="11784" max="11784" width="4.625" style="41" customWidth="1"/>
    <col min="11785" max="11785" width="4.875" style="41" customWidth="1"/>
    <col min="11786" max="11786" width="4.375" style="41" customWidth="1"/>
    <col min="11787" max="11788" width="4.625" style="41" customWidth="1"/>
    <col min="11789" max="11789" width="5.375" style="41" customWidth="1"/>
    <col min="11790" max="11790" width="4.75" style="41" customWidth="1"/>
    <col min="11791" max="11792" width="5" style="41" customWidth="1"/>
    <col min="11793" max="11793" width="3.375" style="41" customWidth="1"/>
    <col min="11794" max="11794" width="4.75" style="41" customWidth="1"/>
    <col min="11795" max="11795" width="4.375" style="41" customWidth="1"/>
    <col min="11796" max="11796" width="3.75" style="41" customWidth="1"/>
    <col min="11797" max="11797" width="4.875" style="41" customWidth="1"/>
    <col min="11798" max="11798" width="5.125" style="41" customWidth="1"/>
    <col min="11799" max="11799" width="4.375" style="41" customWidth="1"/>
    <col min="11800" max="11800" width="4.25" style="41" customWidth="1"/>
    <col min="11801" max="11801" width="4.625" style="41" customWidth="1"/>
    <col min="11802" max="11802" width="4.375" style="41" customWidth="1"/>
    <col min="11803" max="11803" width="4.625" style="41" customWidth="1"/>
    <col min="11804" max="11804" width="4.125" style="41" customWidth="1"/>
    <col min="11805" max="11805" width="5.625" style="41" customWidth="1"/>
    <col min="11806" max="11806" width="4.625" style="41" customWidth="1"/>
    <col min="11807" max="11807" width="3.75" style="41" customWidth="1"/>
    <col min="11808" max="11808" width="4.875" style="41" customWidth="1"/>
    <col min="11809" max="11809" width="6.625" style="41" customWidth="1"/>
    <col min="11810" max="12032" width="9.125" style="41"/>
    <col min="12033" max="12033" width="3.75" style="41" customWidth="1"/>
    <col min="12034" max="12034" width="4.875" style="41" customWidth="1"/>
    <col min="12035" max="12035" width="6.875" style="41" customWidth="1"/>
    <col min="12036" max="12036" width="6.75" style="41" customWidth="1"/>
    <col min="12037" max="12037" width="5.625" style="41" customWidth="1"/>
    <col min="12038" max="12038" width="5.25" style="41" customWidth="1"/>
    <col min="12039" max="12039" width="4.875" style="41" customWidth="1"/>
    <col min="12040" max="12040" width="4.625" style="41" customWidth="1"/>
    <col min="12041" max="12041" width="4.875" style="41" customWidth="1"/>
    <col min="12042" max="12042" width="4.375" style="41" customWidth="1"/>
    <col min="12043" max="12044" width="4.625" style="41" customWidth="1"/>
    <col min="12045" max="12045" width="5.375" style="41" customWidth="1"/>
    <col min="12046" max="12046" width="4.75" style="41" customWidth="1"/>
    <col min="12047" max="12048" width="5" style="41" customWidth="1"/>
    <col min="12049" max="12049" width="3.375" style="41" customWidth="1"/>
    <col min="12050" max="12050" width="4.75" style="41" customWidth="1"/>
    <col min="12051" max="12051" width="4.375" style="41" customWidth="1"/>
    <col min="12052" max="12052" width="3.75" style="41" customWidth="1"/>
    <col min="12053" max="12053" width="4.875" style="41" customWidth="1"/>
    <col min="12054" max="12054" width="5.125" style="41" customWidth="1"/>
    <col min="12055" max="12055" width="4.375" style="41" customWidth="1"/>
    <col min="12056" max="12056" width="4.25" style="41" customWidth="1"/>
    <col min="12057" max="12057" width="4.625" style="41" customWidth="1"/>
    <col min="12058" max="12058" width="4.375" style="41" customWidth="1"/>
    <col min="12059" max="12059" width="4.625" style="41" customWidth="1"/>
    <col min="12060" max="12060" width="4.125" style="41" customWidth="1"/>
    <col min="12061" max="12061" width="5.625" style="41" customWidth="1"/>
    <col min="12062" max="12062" width="4.625" style="41" customWidth="1"/>
    <col min="12063" max="12063" width="3.75" style="41" customWidth="1"/>
    <col min="12064" max="12064" width="4.875" style="41" customWidth="1"/>
    <col min="12065" max="12065" width="6.625" style="41" customWidth="1"/>
    <col min="12066" max="12288" width="9.125" style="41"/>
    <col min="12289" max="12289" width="3.75" style="41" customWidth="1"/>
    <col min="12290" max="12290" width="4.875" style="41" customWidth="1"/>
    <col min="12291" max="12291" width="6.875" style="41" customWidth="1"/>
    <col min="12292" max="12292" width="6.75" style="41" customWidth="1"/>
    <col min="12293" max="12293" width="5.625" style="41" customWidth="1"/>
    <col min="12294" max="12294" width="5.25" style="41" customWidth="1"/>
    <col min="12295" max="12295" width="4.875" style="41" customWidth="1"/>
    <col min="12296" max="12296" width="4.625" style="41" customWidth="1"/>
    <col min="12297" max="12297" width="4.875" style="41" customWidth="1"/>
    <col min="12298" max="12298" width="4.375" style="41" customWidth="1"/>
    <col min="12299" max="12300" width="4.625" style="41" customWidth="1"/>
    <col min="12301" max="12301" width="5.375" style="41" customWidth="1"/>
    <col min="12302" max="12302" width="4.75" style="41" customWidth="1"/>
    <col min="12303" max="12304" width="5" style="41" customWidth="1"/>
    <col min="12305" max="12305" width="3.375" style="41" customWidth="1"/>
    <col min="12306" max="12306" width="4.75" style="41" customWidth="1"/>
    <col min="12307" max="12307" width="4.375" style="41" customWidth="1"/>
    <col min="12308" max="12308" width="3.75" style="41" customWidth="1"/>
    <col min="12309" max="12309" width="4.875" style="41" customWidth="1"/>
    <col min="12310" max="12310" width="5.125" style="41" customWidth="1"/>
    <col min="12311" max="12311" width="4.375" style="41" customWidth="1"/>
    <col min="12312" max="12312" width="4.25" style="41" customWidth="1"/>
    <col min="12313" max="12313" width="4.625" style="41" customWidth="1"/>
    <col min="12314" max="12314" width="4.375" style="41" customWidth="1"/>
    <col min="12315" max="12315" width="4.625" style="41" customWidth="1"/>
    <col min="12316" max="12316" width="4.125" style="41" customWidth="1"/>
    <col min="12317" max="12317" width="5.625" style="41" customWidth="1"/>
    <col min="12318" max="12318" width="4.625" style="41" customWidth="1"/>
    <col min="12319" max="12319" width="3.75" style="41" customWidth="1"/>
    <col min="12320" max="12320" width="4.875" style="41" customWidth="1"/>
    <col min="12321" max="12321" width="6.625" style="41" customWidth="1"/>
    <col min="12322" max="12544" width="9.125" style="41"/>
    <col min="12545" max="12545" width="3.75" style="41" customWidth="1"/>
    <col min="12546" max="12546" width="4.875" style="41" customWidth="1"/>
    <col min="12547" max="12547" width="6.875" style="41" customWidth="1"/>
    <col min="12548" max="12548" width="6.75" style="41" customWidth="1"/>
    <col min="12549" max="12549" width="5.625" style="41" customWidth="1"/>
    <col min="12550" max="12550" width="5.25" style="41" customWidth="1"/>
    <col min="12551" max="12551" width="4.875" style="41" customWidth="1"/>
    <col min="12552" max="12552" width="4.625" style="41" customWidth="1"/>
    <col min="12553" max="12553" width="4.875" style="41" customWidth="1"/>
    <col min="12554" max="12554" width="4.375" style="41" customWidth="1"/>
    <col min="12555" max="12556" width="4.625" style="41" customWidth="1"/>
    <col min="12557" max="12557" width="5.375" style="41" customWidth="1"/>
    <col min="12558" max="12558" width="4.75" style="41" customWidth="1"/>
    <col min="12559" max="12560" width="5" style="41" customWidth="1"/>
    <col min="12561" max="12561" width="3.375" style="41" customWidth="1"/>
    <col min="12562" max="12562" width="4.75" style="41" customWidth="1"/>
    <col min="12563" max="12563" width="4.375" style="41" customWidth="1"/>
    <col min="12564" max="12564" width="3.75" style="41" customWidth="1"/>
    <col min="12565" max="12565" width="4.875" style="41" customWidth="1"/>
    <col min="12566" max="12566" width="5.125" style="41" customWidth="1"/>
    <col min="12567" max="12567" width="4.375" style="41" customWidth="1"/>
    <col min="12568" max="12568" width="4.25" style="41" customWidth="1"/>
    <col min="12569" max="12569" width="4.625" style="41" customWidth="1"/>
    <col min="12570" max="12570" width="4.375" style="41" customWidth="1"/>
    <col min="12571" max="12571" width="4.625" style="41" customWidth="1"/>
    <col min="12572" max="12572" width="4.125" style="41" customWidth="1"/>
    <col min="12573" max="12573" width="5.625" style="41" customWidth="1"/>
    <col min="12574" max="12574" width="4.625" style="41" customWidth="1"/>
    <col min="12575" max="12575" width="3.75" style="41" customWidth="1"/>
    <col min="12576" max="12576" width="4.875" style="41" customWidth="1"/>
    <col min="12577" max="12577" width="6.625" style="41" customWidth="1"/>
    <col min="12578" max="12800" width="9.125" style="41"/>
    <col min="12801" max="12801" width="3.75" style="41" customWidth="1"/>
    <col min="12802" max="12802" width="4.875" style="41" customWidth="1"/>
    <col min="12803" max="12803" width="6.875" style="41" customWidth="1"/>
    <col min="12804" max="12804" width="6.75" style="41" customWidth="1"/>
    <col min="12805" max="12805" width="5.625" style="41" customWidth="1"/>
    <col min="12806" max="12806" width="5.25" style="41" customWidth="1"/>
    <col min="12807" max="12807" width="4.875" style="41" customWidth="1"/>
    <col min="12808" max="12808" width="4.625" style="41" customWidth="1"/>
    <col min="12809" max="12809" width="4.875" style="41" customWidth="1"/>
    <col min="12810" max="12810" width="4.375" style="41" customWidth="1"/>
    <col min="12811" max="12812" width="4.625" style="41" customWidth="1"/>
    <col min="12813" max="12813" width="5.375" style="41" customWidth="1"/>
    <col min="12814" max="12814" width="4.75" style="41" customWidth="1"/>
    <col min="12815" max="12816" width="5" style="41" customWidth="1"/>
    <col min="12817" max="12817" width="3.375" style="41" customWidth="1"/>
    <col min="12818" max="12818" width="4.75" style="41" customWidth="1"/>
    <col min="12819" max="12819" width="4.375" style="41" customWidth="1"/>
    <col min="12820" max="12820" width="3.75" style="41" customWidth="1"/>
    <col min="12821" max="12821" width="4.875" style="41" customWidth="1"/>
    <col min="12822" max="12822" width="5.125" style="41" customWidth="1"/>
    <col min="12823" max="12823" width="4.375" style="41" customWidth="1"/>
    <col min="12824" max="12824" width="4.25" style="41" customWidth="1"/>
    <col min="12825" max="12825" width="4.625" style="41" customWidth="1"/>
    <col min="12826" max="12826" width="4.375" style="41" customWidth="1"/>
    <col min="12827" max="12827" width="4.625" style="41" customWidth="1"/>
    <col min="12828" max="12828" width="4.125" style="41" customWidth="1"/>
    <col min="12829" max="12829" width="5.625" style="41" customWidth="1"/>
    <col min="12830" max="12830" width="4.625" style="41" customWidth="1"/>
    <col min="12831" max="12831" width="3.75" style="41" customWidth="1"/>
    <col min="12832" max="12832" width="4.875" style="41" customWidth="1"/>
    <col min="12833" max="12833" width="6.625" style="41" customWidth="1"/>
    <col min="12834" max="13056" width="9.125" style="41"/>
    <col min="13057" max="13057" width="3.75" style="41" customWidth="1"/>
    <col min="13058" max="13058" width="4.875" style="41" customWidth="1"/>
    <col min="13059" max="13059" width="6.875" style="41" customWidth="1"/>
    <col min="13060" max="13060" width="6.75" style="41" customWidth="1"/>
    <col min="13061" max="13061" width="5.625" style="41" customWidth="1"/>
    <col min="13062" max="13062" width="5.25" style="41" customWidth="1"/>
    <col min="13063" max="13063" width="4.875" style="41" customWidth="1"/>
    <col min="13064" max="13064" width="4.625" style="41" customWidth="1"/>
    <col min="13065" max="13065" width="4.875" style="41" customWidth="1"/>
    <col min="13066" max="13066" width="4.375" style="41" customWidth="1"/>
    <col min="13067" max="13068" width="4.625" style="41" customWidth="1"/>
    <col min="13069" max="13069" width="5.375" style="41" customWidth="1"/>
    <col min="13070" max="13070" width="4.75" style="41" customWidth="1"/>
    <col min="13071" max="13072" width="5" style="41" customWidth="1"/>
    <col min="13073" max="13073" width="3.375" style="41" customWidth="1"/>
    <col min="13074" max="13074" width="4.75" style="41" customWidth="1"/>
    <col min="13075" max="13075" width="4.375" style="41" customWidth="1"/>
    <col min="13076" max="13076" width="3.75" style="41" customWidth="1"/>
    <col min="13077" max="13077" width="4.875" style="41" customWidth="1"/>
    <col min="13078" max="13078" width="5.125" style="41" customWidth="1"/>
    <col min="13079" max="13079" width="4.375" style="41" customWidth="1"/>
    <col min="13080" max="13080" width="4.25" style="41" customWidth="1"/>
    <col min="13081" max="13081" width="4.625" style="41" customWidth="1"/>
    <col min="13082" max="13082" width="4.375" style="41" customWidth="1"/>
    <col min="13083" max="13083" width="4.625" style="41" customWidth="1"/>
    <col min="13084" max="13084" width="4.125" style="41" customWidth="1"/>
    <col min="13085" max="13085" width="5.625" style="41" customWidth="1"/>
    <col min="13086" max="13086" width="4.625" style="41" customWidth="1"/>
    <col min="13087" max="13087" width="3.75" style="41" customWidth="1"/>
    <col min="13088" max="13088" width="4.875" style="41" customWidth="1"/>
    <col min="13089" max="13089" width="6.625" style="41" customWidth="1"/>
    <col min="13090" max="13312" width="9.125" style="41"/>
    <col min="13313" max="13313" width="3.75" style="41" customWidth="1"/>
    <col min="13314" max="13314" width="4.875" style="41" customWidth="1"/>
    <col min="13315" max="13315" width="6.875" style="41" customWidth="1"/>
    <col min="13316" max="13316" width="6.75" style="41" customWidth="1"/>
    <col min="13317" max="13317" width="5.625" style="41" customWidth="1"/>
    <col min="13318" max="13318" width="5.25" style="41" customWidth="1"/>
    <col min="13319" max="13319" width="4.875" style="41" customWidth="1"/>
    <col min="13320" max="13320" width="4.625" style="41" customWidth="1"/>
    <col min="13321" max="13321" width="4.875" style="41" customWidth="1"/>
    <col min="13322" max="13322" width="4.375" style="41" customWidth="1"/>
    <col min="13323" max="13324" width="4.625" style="41" customWidth="1"/>
    <col min="13325" max="13325" width="5.375" style="41" customWidth="1"/>
    <col min="13326" max="13326" width="4.75" style="41" customWidth="1"/>
    <col min="13327" max="13328" width="5" style="41" customWidth="1"/>
    <col min="13329" max="13329" width="3.375" style="41" customWidth="1"/>
    <col min="13330" max="13330" width="4.75" style="41" customWidth="1"/>
    <col min="13331" max="13331" width="4.375" style="41" customWidth="1"/>
    <col min="13332" max="13332" width="3.75" style="41" customWidth="1"/>
    <col min="13333" max="13333" width="4.875" style="41" customWidth="1"/>
    <col min="13334" max="13334" width="5.125" style="41" customWidth="1"/>
    <col min="13335" max="13335" width="4.375" style="41" customWidth="1"/>
    <col min="13336" max="13336" width="4.25" style="41" customWidth="1"/>
    <col min="13337" max="13337" width="4.625" style="41" customWidth="1"/>
    <col min="13338" max="13338" width="4.375" style="41" customWidth="1"/>
    <col min="13339" max="13339" width="4.625" style="41" customWidth="1"/>
    <col min="13340" max="13340" width="4.125" style="41" customWidth="1"/>
    <col min="13341" max="13341" width="5.625" style="41" customWidth="1"/>
    <col min="13342" max="13342" width="4.625" style="41" customWidth="1"/>
    <col min="13343" max="13343" width="3.75" style="41" customWidth="1"/>
    <col min="13344" max="13344" width="4.875" style="41" customWidth="1"/>
    <col min="13345" max="13345" width="6.625" style="41" customWidth="1"/>
    <col min="13346" max="13568" width="9.125" style="41"/>
    <col min="13569" max="13569" width="3.75" style="41" customWidth="1"/>
    <col min="13570" max="13570" width="4.875" style="41" customWidth="1"/>
    <col min="13571" max="13571" width="6.875" style="41" customWidth="1"/>
    <col min="13572" max="13572" width="6.75" style="41" customWidth="1"/>
    <col min="13573" max="13573" width="5.625" style="41" customWidth="1"/>
    <col min="13574" max="13574" width="5.25" style="41" customWidth="1"/>
    <col min="13575" max="13575" width="4.875" style="41" customWidth="1"/>
    <col min="13576" max="13576" width="4.625" style="41" customWidth="1"/>
    <col min="13577" max="13577" width="4.875" style="41" customWidth="1"/>
    <col min="13578" max="13578" width="4.375" style="41" customWidth="1"/>
    <col min="13579" max="13580" width="4.625" style="41" customWidth="1"/>
    <col min="13581" max="13581" width="5.375" style="41" customWidth="1"/>
    <col min="13582" max="13582" width="4.75" style="41" customWidth="1"/>
    <col min="13583" max="13584" width="5" style="41" customWidth="1"/>
    <col min="13585" max="13585" width="3.375" style="41" customWidth="1"/>
    <col min="13586" max="13586" width="4.75" style="41" customWidth="1"/>
    <col min="13587" max="13587" width="4.375" style="41" customWidth="1"/>
    <col min="13588" max="13588" width="3.75" style="41" customWidth="1"/>
    <col min="13589" max="13589" width="4.875" style="41" customWidth="1"/>
    <col min="13590" max="13590" width="5.125" style="41" customWidth="1"/>
    <col min="13591" max="13591" width="4.375" style="41" customWidth="1"/>
    <col min="13592" max="13592" width="4.25" style="41" customWidth="1"/>
    <col min="13593" max="13593" width="4.625" style="41" customWidth="1"/>
    <col min="13594" max="13594" width="4.375" style="41" customWidth="1"/>
    <col min="13595" max="13595" width="4.625" style="41" customWidth="1"/>
    <col min="13596" max="13596" width="4.125" style="41" customWidth="1"/>
    <col min="13597" max="13597" width="5.625" style="41" customWidth="1"/>
    <col min="13598" max="13598" width="4.625" style="41" customWidth="1"/>
    <col min="13599" max="13599" width="3.75" style="41" customWidth="1"/>
    <col min="13600" max="13600" width="4.875" style="41" customWidth="1"/>
    <col min="13601" max="13601" width="6.625" style="41" customWidth="1"/>
    <col min="13602" max="13824" width="9.125" style="41"/>
    <col min="13825" max="13825" width="3.75" style="41" customWidth="1"/>
    <col min="13826" max="13826" width="4.875" style="41" customWidth="1"/>
    <col min="13827" max="13827" width="6.875" style="41" customWidth="1"/>
    <col min="13828" max="13828" width="6.75" style="41" customWidth="1"/>
    <col min="13829" max="13829" width="5.625" style="41" customWidth="1"/>
    <col min="13830" max="13830" width="5.25" style="41" customWidth="1"/>
    <col min="13831" max="13831" width="4.875" style="41" customWidth="1"/>
    <col min="13832" max="13832" width="4.625" style="41" customWidth="1"/>
    <col min="13833" max="13833" width="4.875" style="41" customWidth="1"/>
    <col min="13834" max="13834" width="4.375" style="41" customWidth="1"/>
    <col min="13835" max="13836" width="4.625" style="41" customWidth="1"/>
    <col min="13837" max="13837" width="5.375" style="41" customWidth="1"/>
    <col min="13838" max="13838" width="4.75" style="41" customWidth="1"/>
    <col min="13839" max="13840" width="5" style="41" customWidth="1"/>
    <col min="13841" max="13841" width="3.375" style="41" customWidth="1"/>
    <col min="13842" max="13842" width="4.75" style="41" customWidth="1"/>
    <col min="13843" max="13843" width="4.375" style="41" customWidth="1"/>
    <col min="13844" max="13844" width="3.75" style="41" customWidth="1"/>
    <col min="13845" max="13845" width="4.875" style="41" customWidth="1"/>
    <col min="13846" max="13846" width="5.125" style="41" customWidth="1"/>
    <col min="13847" max="13847" width="4.375" style="41" customWidth="1"/>
    <col min="13848" max="13848" width="4.25" style="41" customWidth="1"/>
    <col min="13849" max="13849" width="4.625" style="41" customWidth="1"/>
    <col min="13850" max="13850" width="4.375" style="41" customWidth="1"/>
    <col min="13851" max="13851" width="4.625" style="41" customWidth="1"/>
    <col min="13852" max="13852" width="4.125" style="41" customWidth="1"/>
    <col min="13853" max="13853" width="5.625" style="41" customWidth="1"/>
    <col min="13854" max="13854" width="4.625" style="41" customWidth="1"/>
    <col min="13855" max="13855" width="3.75" style="41" customWidth="1"/>
    <col min="13856" max="13856" width="4.875" style="41" customWidth="1"/>
    <col min="13857" max="13857" width="6.625" style="41" customWidth="1"/>
    <col min="13858" max="14080" width="9.125" style="41"/>
    <col min="14081" max="14081" width="3.75" style="41" customWidth="1"/>
    <col min="14082" max="14082" width="4.875" style="41" customWidth="1"/>
    <col min="14083" max="14083" width="6.875" style="41" customWidth="1"/>
    <col min="14084" max="14084" width="6.75" style="41" customWidth="1"/>
    <col min="14085" max="14085" width="5.625" style="41" customWidth="1"/>
    <col min="14086" max="14086" width="5.25" style="41" customWidth="1"/>
    <col min="14087" max="14087" width="4.875" style="41" customWidth="1"/>
    <col min="14088" max="14088" width="4.625" style="41" customWidth="1"/>
    <col min="14089" max="14089" width="4.875" style="41" customWidth="1"/>
    <col min="14090" max="14090" width="4.375" style="41" customWidth="1"/>
    <col min="14091" max="14092" width="4.625" style="41" customWidth="1"/>
    <col min="14093" max="14093" width="5.375" style="41" customWidth="1"/>
    <col min="14094" max="14094" width="4.75" style="41" customWidth="1"/>
    <col min="14095" max="14096" width="5" style="41" customWidth="1"/>
    <col min="14097" max="14097" width="3.375" style="41" customWidth="1"/>
    <col min="14098" max="14098" width="4.75" style="41" customWidth="1"/>
    <col min="14099" max="14099" width="4.375" style="41" customWidth="1"/>
    <col min="14100" max="14100" width="3.75" style="41" customWidth="1"/>
    <col min="14101" max="14101" width="4.875" style="41" customWidth="1"/>
    <col min="14102" max="14102" width="5.125" style="41" customWidth="1"/>
    <col min="14103" max="14103" width="4.375" style="41" customWidth="1"/>
    <col min="14104" max="14104" width="4.25" style="41" customWidth="1"/>
    <col min="14105" max="14105" width="4.625" style="41" customWidth="1"/>
    <col min="14106" max="14106" width="4.375" style="41" customWidth="1"/>
    <col min="14107" max="14107" width="4.625" style="41" customWidth="1"/>
    <col min="14108" max="14108" width="4.125" style="41" customWidth="1"/>
    <col min="14109" max="14109" width="5.625" style="41" customWidth="1"/>
    <col min="14110" max="14110" width="4.625" style="41" customWidth="1"/>
    <col min="14111" max="14111" width="3.75" style="41" customWidth="1"/>
    <col min="14112" max="14112" width="4.875" style="41" customWidth="1"/>
    <col min="14113" max="14113" width="6.625" style="41" customWidth="1"/>
    <col min="14114" max="14336" width="9.125" style="41"/>
    <col min="14337" max="14337" width="3.75" style="41" customWidth="1"/>
    <col min="14338" max="14338" width="4.875" style="41" customWidth="1"/>
    <col min="14339" max="14339" width="6.875" style="41" customWidth="1"/>
    <col min="14340" max="14340" width="6.75" style="41" customWidth="1"/>
    <col min="14341" max="14341" width="5.625" style="41" customWidth="1"/>
    <col min="14342" max="14342" width="5.25" style="41" customWidth="1"/>
    <col min="14343" max="14343" width="4.875" style="41" customWidth="1"/>
    <col min="14344" max="14344" width="4.625" style="41" customWidth="1"/>
    <col min="14345" max="14345" width="4.875" style="41" customWidth="1"/>
    <col min="14346" max="14346" width="4.375" style="41" customWidth="1"/>
    <col min="14347" max="14348" width="4.625" style="41" customWidth="1"/>
    <col min="14349" max="14349" width="5.375" style="41" customWidth="1"/>
    <col min="14350" max="14350" width="4.75" style="41" customWidth="1"/>
    <col min="14351" max="14352" width="5" style="41" customWidth="1"/>
    <col min="14353" max="14353" width="3.375" style="41" customWidth="1"/>
    <col min="14354" max="14354" width="4.75" style="41" customWidth="1"/>
    <col min="14355" max="14355" width="4.375" style="41" customWidth="1"/>
    <col min="14356" max="14356" width="3.75" style="41" customWidth="1"/>
    <col min="14357" max="14357" width="4.875" style="41" customWidth="1"/>
    <col min="14358" max="14358" width="5.125" style="41" customWidth="1"/>
    <col min="14359" max="14359" width="4.375" style="41" customWidth="1"/>
    <col min="14360" max="14360" width="4.25" style="41" customWidth="1"/>
    <col min="14361" max="14361" width="4.625" style="41" customWidth="1"/>
    <col min="14362" max="14362" width="4.375" style="41" customWidth="1"/>
    <col min="14363" max="14363" width="4.625" style="41" customWidth="1"/>
    <col min="14364" max="14364" width="4.125" style="41" customWidth="1"/>
    <col min="14365" max="14365" width="5.625" style="41" customWidth="1"/>
    <col min="14366" max="14366" width="4.625" style="41" customWidth="1"/>
    <col min="14367" max="14367" width="3.75" style="41" customWidth="1"/>
    <col min="14368" max="14368" width="4.875" style="41" customWidth="1"/>
    <col min="14369" max="14369" width="6.625" style="41" customWidth="1"/>
    <col min="14370" max="14592" width="9.125" style="41"/>
    <col min="14593" max="14593" width="3.75" style="41" customWidth="1"/>
    <col min="14594" max="14594" width="4.875" style="41" customWidth="1"/>
    <col min="14595" max="14595" width="6.875" style="41" customWidth="1"/>
    <col min="14596" max="14596" width="6.75" style="41" customWidth="1"/>
    <col min="14597" max="14597" width="5.625" style="41" customWidth="1"/>
    <col min="14598" max="14598" width="5.25" style="41" customWidth="1"/>
    <col min="14599" max="14599" width="4.875" style="41" customWidth="1"/>
    <col min="14600" max="14600" width="4.625" style="41" customWidth="1"/>
    <col min="14601" max="14601" width="4.875" style="41" customWidth="1"/>
    <col min="14602" max="14602" width="4.375" style="41" customWidth="1"/>
    <col min="14603" max="14604" width="4.625" style="41" customWidth="1"/>
    <col min="14605" max="14605" width="5.375" style="41" customWidth="1"/>
    <col min="14606" max="14606" width="4.75" style="41" customWidth="1"/>
    <col min="14607" max="14608" width="5" style="41" customWidth="1"/>
    <col min="14609" max="14609" width="3.375" style="41" customWidth="1"/>
    <col min="14610" max="14610" width="4.75" style="41" customWidth="1"/>
    <col min="14611" max="14611" width="4.375" style="41" customWidth="1"/>
    <col min="14612" max="14612" width="3.75" style="41" customWidth="1"/>
    <col min="14613" max="14613" width="4.875" style="41" customWidth="1"/>
    <col min="14614" max="14614" width="5.125" style="41" customWidth="1"/>
    <col min="14615" max="14615" width="4.375" style="41" customWidth="1"/>
    <col min="14616" max="14616" width="4.25" style="41" customWidth="1"/>
    <col min="14617" max="14617" width="4.625" style="41" customWidth="1"/>
    <col min="14618" max="14618" width="4.375" style="41" customWidth="1"/>
    <col min="14619" max="14619" width="4.625" style="41" customWidth="1"/>
    <col min="14620" max="14620" width="4.125" style="41" customWidth="1"/>
    <col min="14621" max="14621" width="5.625" style="41" customWidth="1"/>
    <col min="14622" max="14622" width="4.625" style="41" customWidth="1"/>
    <col min="14623" max="14623" width="3.75" style="41" customWidth="1"/>
    <col min="14624" max="14624" width="4.875" style="41" customWidth="1"/>
    <col min="14625" max="14625" width="6.625" style="41" customWidth="1"/>
    <col min="14626" max="14848" width="9.125" style="41"/>
    <col min="14849" max="14849" width="3.75" style="41" customWidth="1"/>
    <col min="14850" max="14850" width="4.875" style="41" customWidth="1"/>
    <col min="14851" max="14851" width="6.875" style="41" customWidth="1"/>
    <col min="14852" max="14852" width="6.75" style="41" customWidth="1"/>
    <col min="14853" max="14853" width="5.625" style="41" customWidth="1"/>
    <col min="14854" max="14854" width="5.25" style="41" customWidth="1"/>
    <col min="14855" max="14855" width="4.875" style="41" customWidth="1"/>
    <col min="14856" max="14856" width="4.625" style="41" customWidth="1"/>
    <col min="14857" max="14857" width="4.875" style="41" customWidth="1"/>
    <col min="14858" max="14858" width="4.375" style="41" customWidth="1"/>
    <col min="14859" max="14860" width="4.625" style="41" customWidth="1"/>
    <col min="14861" max="14861" width="5.375" style="41" customWidth="1"/>
    <col min="14862" max="14862" width="4.75" style="41" customWidth="1"/>
    <col min="14863" max="14864" width="5" style="41" customWidth="1"/>
    <col min="14865" max="14865" width="3.375" style="41" customWidth="1"/>
    <col min="14866" max="14866" width="4.75" style="41" customWidth="1"/>
    <col min="14867" max="14867" width="4.375" style="41" customWidth="1"/>
    <col min="14868" max="14868" width="3.75" style="41" customWidth="1"/>
    <col min="14869" max="14869" width="4.875" style="41" customWidth="1"/>
    <col min="14870" max="14870" width="5.125" style="41" customWidth="1"/>
    <col min="14871" max="14871" width="4.375" style="41" customWidth="1"/>
    <col min="14872" max="14872" width="4.25" style="41" customWidth="1"/>
    <col min="14873" max="14873" width="4.625" style="41" customWidth="1"/>
    <col min="14874" max="14874" width="4.375" style="41" customWidth="1"/>
    <col min="14875" max="14875" width="4.625" style="41" customWidth="1"/>
    <col min="14876" max="14876" width="4.125" style="41" customWidth="1"/>
    <col min="14877" max="14877" width="5.625" style="41" customWidth="1"/>
    <col min="14878" max="14878" width="4.625" style="41" customWidth="1"/>
    <col min="14879" max="14879" width="3.75" style="41" customWidth="1"/>
    <col min="14880" max="14880" width="4.875" style="41" customWidth="1"/>
    <col min="14881" max="14881" width="6.625" style="41" customWidth="1"/>
    <col min="14882" max="15104" width="9.125" style="41"/>
    <col min="15105" max="15105" width="3.75" style="41" customWidth="1"/>
    <col min="15106" max="15106" width="4.875" style="41" customWidth="1"/>
    <col min="15107" max="15107" width="6.875" style="41" customWidth="1"/>
    <col min="15108" max="15108" width="6.75" style="41" customWidth="1"/>
    <col min="15109" max="15109" width="5.625" style="41" customWidth="1"/>
    <col min="15110" max="15110" width="5.25" style="41" customWidth="1"/>
    <col min="15111" max="15111" width="4.875" style="41" customWidth="1"/>
    <col min="15112" max="15112" width="4.625" style="41" customWidth="1"/>
    <col min="15113" max="15113" width="4.875" style="41" customWidth="1"/>
    <col min="15114" max="15114" width="4.375" style="41" customWidth="1"/>
    <col min="15115" max="15116" width="4.625" style="41" customWidth="1"/>
    <col min="15117" max="15117" width="5.375" style="41" customWidth="1"/>
    <col min="15118" max="15118" width="4.75" style="41" customWidth="1"/>
    <col min="15119" max="15120" width="5" style="41" customWidth="1"/>
    <col min="15121" max="15121" width="3.375" style="41" customWidth="1"/>
    <col min="15122" max="15122" width="4.75" style="41" customWidth="1"/>
    <col min="15123" max="15123" width="4.375" style="41" customWidth="1"/>
    <col min="15124" max="15124" width="3.75" style="41" customWidth="1"/>
    <col min="15125" max="15125" width="4.875" style="41" customWidth="1"/>
    <col min="15126" max="15126" width="5.125" style="41" customWidth="1"/>
    <col min="15127" max="15127" width="4.375" style="41" customWidth="1"/>
    <col min="15128" max="15128" width="4.25" style="41" customWidth="1"/>
    <col min="15129" max="15129" width="4.625" style="41" customWidth="1"/>
    <col min="15130" max="15130" width="4.375" style="41" customWidth="1"/>
    <col min="15131" max="15131" width="4.625" style="41" customWidth="1"/>
    <col min="15132" max="15132" width="4.125" style="41" customWidth="1"/>
    <col min="15133" max="15133" width="5.625" style="41" customWidth="1"/>
    <col min="15134" max="15134" width="4.625" style="41" customWidth="1"/>
    <col min="15135" max="15135" width="3.75" style="41" customWidth="1"/>
    <col min="15136" max="15136" width="4.875" style="41" customWidth="1"/>
    <col min="15137" max="15137" width="6.625" style="41" customWidth="1"/>
    <col min="15138" max="15360" width="9.125" style="41"/>
    <col min="15361" max="15361" width="3.75" style="41" customWidth="1"/>
    <col min="15362" max="15362" width="4.875" style="41" customWidth="1"/>
    <col min="15363" max="15363" width="6.875" style="41" customWidth="1"/>
    <col min="15364" max="15364" width="6.75" style="41" customWidth="1"/>
    <col min="15365" max="15365" width="5.625" style="41" customWidth="1"/>
    <col min="15366" max="15366" width="5.25" style="41" customWidth="1"/>
    <col min="15367" max="15367" width="4.875" style="41" customWidth="1"/>
    <col min="15368" max="15368" width="4.625" style="41" customWidth="1"/>
    <col min="15369" max="15369" width="4.875" style="41" customWidth="1"/>
    <col min="15370" max="15370" width="4.375" style="41" customWidth="1"/>
    <col min="15371" max="15372" width="4.625" style="41" customWidth="1"/>
    <col min="15373" max="15373" width="5.375" style="41" customWidth="1"/>
    <col min="15374" max="15374" width="4.75" style="41" customWidth="1"/>
    <col min="15375" max="15376" width="5" style="41" customWidth="1"/>
    <col min="15377" max="15377" width="3.375" style="41" customWidth="1"/>
    <col min="15378" max="15378" width="4.75" style="41" customWidth="1"/>
    <col min="15379" max="15379" width="4.375" style="41" customWidth="1"/>
    <col min="15380" max="15380" width="3.75" style="41" customWidth="1"/>
    <col min="15381" max="15381" width="4.875" style="41" customWidth="1"/>
    <col min="15382" max="15382" width="5.125" style="41" customWidth="1"/>
    <col min="15383" max="15383" width="4.375" style="41" customWidth="1"/>
    <col min="15384" max="15384" width="4.25" style="41" customWidth="1"/>
    <col min="15385" max="15385" width="4.625" style="41" customWidth="1"/>
    <col min="15386" max="15386" width="4.375" style="41" customWidth="1"/>
    <col min="15387" max="15387" width="4.625" style="41" customWidth="1"/>
    <col min="15388" max="15388" width="4.125" style="41" customWidth="1"/>
    <col min="15389" max="15389" width="5.625" style="41" customWidth="1"/>
    <col min="15390" max="15390" width="4.625" style="41" customWidth="1"/>
    <col min="15391" max="15391" width="3.75" style="41" customWidth="1"/>
    <col min="15392" max="15392" width="4.875" style="41" customWidth="1"/>
    <col min="15393" max="15393" width="6.625" style="41" customWidth="1"/>
    <col min="15394" max="15616" width="9.125" style="41"/>
    <col min="15617" max="15617" width="3.75" style="41" customWidth="1"/>
    <col min="15618" max="15618" width="4.875" style="41" customWidth="1"/>
    <col min="15619" max="15619" width="6.875" style="41" customWidth="1"/>
    <col min="15620" max="15620" width="6.75" style="41" customWidth="1"/>
    <col min="15621" max="15621" width="5.625" style="41" customWidth="1"/>
    <col min="15622" max="15622" width="5.25" style="41" customWidth="1"/>
    <col min="15623" max="15623" width="4.875" style="41" customWidth="1"/>
    <col min="15624" max="15624" width="4.625" style="41" customWidth="1"/>
    <col min="15625" max="15625" width="4.875" style="41" customWidth="1"/>
    <col min="15626" max="15626" width="4.375" style="41" customWidth="1"/>
    <col min="15627" max="15628" width="4.625" style="41" customWidth="1"/>
    <col min="15629" max="15629" width="5.375" style="41" customWidth="1"/>
    <col min="15630" max="15630" width="4.75" style="41" customWidth="1"/>
    <col min="15631" max="15632" width="5" style="41" customWidth="1"/>
    <col min="15633" max="15633" width="3.375" style="41" customWidth="1"/>
    <col min="15634" max="15634" width="4.75" style="41" customWidth="1"/>
    <col min="15635" max="15635" width="4.375" style="41" customWidth="1"/>
    <col min="15636" max="15636" width="3.75" style="41" customWidth="1"/>
    <col min="15637" max="15637" width="4.875" style="41" customWidth="1"/>
    <col min="15638" max="15638" width="5.125" style="41" customWidth="1"/>
    <col min="15639" max="15639" width="4.375" style="41" customWidth="1"/>
    <col min="15640" max="15640" width="4.25" style="41" customWidth="1"/>
    <col min="15641" max="15641" width="4.625" style="41" customWidth="1"/>
    <col min="15642" max="15642" width="4.375" style="41" customWidth="1"/>
    <col min="15643" max="15643" width="4.625" style="41" customWidth="1"/>
    <col min="15644" max="15644" width="4.125" style="41" customWidth="1"/>
    <col min="15645" max="15645" width="5.625" style="41" customWidth="1"/>
    <col min="15646" max="15646" width="4.625" style="41" customWidth="1"/>
    <col min="15647" max="15647" width="3.75" style="41" customWidth="1"/>
    <col min="15648" max="15648" width="4.875" style="41" customWidth="1"/>
    <col min="15649" max="15649" width="6.625" style="41" customWidth="1"/>
    <col min="15650" max="15872" width="9.125" style="41"/>
    <col min="15873" max="15873" width="3.75" style="41" customWidth="1"/>
    <col min="15874" max="15874" width="4.875" style="41" customWidth="1"/>
    <col min="15875" max="15875" width="6.875" style="41" customWidth="1"/>
    <col min="15876" max="15876" width="6.75" style="41" customWidth="1"/>
    <col min="15877" max="15877" width="5.625" style="41" customWidth="1"/>
    <col min="15878" max="15878" width="5.25" style="41" customWidth="1"/>
    <col min="15879" max="15879" width="4.875" style="41" customWidth="1"/>
    <col min="15880" max="15880" width="4.625" style="41" customWidth="1"/>
    <col min="15881" max="15881" width="4.875" style="41" customWidth="1"/>
    <col min="15882" max="15882" width="4.375" style="41" customWidth="1"/>
    <col min="15883" max="15884" width="4.625" style="41" customWidth="1"/>
    <col min="15885" max="15885" width="5.375" style="41" customWidth="1"/>
    <col min="15886" max="15886" width="4.75" style="41" customWidth="1"/>
    <col min="15887" max="15888" width="5" style="41" customWidth="1"/>
    <col min="15889" max="15889" width="3.375" style="41" customWidth="1"/>
    <col min="15890" max="15890" width="4.75" style="41" customWidth="1"/>
    <col min="15891" max="15891" width="4.375" style="41" customWidth="1"/>
    <col min="15892" max="15892" width="3.75" style="41" customWidth="1"/>
    <col min="15893" max="15893" width="4.875" style="41" customWidth="1"/>
    <col min="15894" max="15894" width="5.125" style="41" customWidth="1"/>
    <col min="15895" max="15895" width="4.375" style="41" customWidth="1"/>
    <col min="15896" max="15896" width="4.25" style="41" customWidth="1"/>
    <col min="15897" max="15897" width="4.625" style="41" customWidth="1"/>
    <col min="15898" max="15898" width="4.375" style="41" customWidth="1"/>
    <col min="15899" max="15899" width="4.625" style="41" customWidth="1"/>
    <col min="15900" max="15900" width="4.125" style="41" customWidth="1"/>
    <col min="15901" max="15901" width="5.625" style="41" customWidth="1"/>
    <col min="15902" max="15902" width="4.625" style="41" customWidth="1"/>
    <col min="15903" max="15903" width="3.75" style="41" customWidth="1"/>
    <col min="15904" max="15904" width="4.875" style="41" customWidth="1"/>
    <col min="15905" max="15905" width="6.625" style="41" customWidth="1"/>
    <col min="15906" max="16128" width="9.125" style="41"/>
    <col min="16129" max="16129" width="3.75" style="41" customWidth="1"/>
    <col min="16130" max="16130" width="4.875" style="41" customWidth="1"/>
    <col min="16131" max="16131" width="6.875" style="41" customWidth="1"/>
    <col min="16132" max="16132" width="6.75" style="41" customWidth="1"/>
    <col min="16133" max="16133" width="5.625" style="41" customWidth="1"/>
    <col min="16134" max="16134" width="5.25" style="41" customWidth="1"/>
    <col min="16135" max="16135" width="4.875" style="41" customWidth="1"/>
    <col min="16136" max="16136" width="4.625" style="41" customWidth="1"/>
    <col min="16137" max="16137" width="4.875" style="41" customWidth="1"/>
    <col min="16138" max="16138" width="4.375" style="41" customWidth="1"/>
    <col min="16139" max="16140" width="4.625" style="41" customWidth="1"/>
    <col min="16141" max="16141" width="5.375" style="41" customWidth="1"/>
    <col min="16142" max="16142" width="4.75" style="41" customWidth="1"/>
    <col min="16143" max="16144" width="5" style="41" customWidth="1"/>
    <col min="16145" max="16145" width="3.375" style="41" customWidth="1"/>
    <col min="16146" max="16146" width="4.75" style="41" customWidth="1"/>
    <col min="16147" max="16147" width="4.375" style="41" customWidth="1"/>
    <col min="16148" max="16148" width="3.75" style="41" customWidth="1"/>
    <col min="16149" max="16149" width="4.875" style="41" customWidth="1"/>
    <col min="16150" max="16150" width="5.125" style="41" customWidth="1"/>
    <col min="16151" max="16151" width="4.375" style="41" customWidth="1"/>
    <col min="16152" max="16152" width="4.25" style="41" customWidth="1"/>
    <col min="16153" max="16153" width="4.625" style="41" customWidth="1"/>
    <col min="16154" max="16154" width="4.375" style="41" customWidth="1"/>
    <col min="16155" max="16155" width="4.625" style="41" customWidth="1"/>
    <col min="16156" max="16156" width="4.125" style="41" customWidth="1"/>
    <col min="16157" max="16157" width="5.625" style="41" customWidth="1"/>
    <col min="16158" max="16158" width="4.625" style="41" customWidth="1"/>
    <col min="16159" max="16159" width="3.75" style="41" customWidth="1"/>
    <col min="16160" max="16160" width="4.875" style="41" customWidth="1"/>
    <col min="16161" max="16161" width="6.625" style="41" customWidth="1"/>
    <col min="16162" max="16384" width="9.125" style="41"/>
  </cols>
  <sheetData>
    <row r="1" spans="1:41" s="3" customFormat="1" ht="17.25" x14ac:dyDescent="0.4">
      <c r="A1" s="1"/>
      <c r="B1" s="2"/>
      <c r="D1" s="2"/>
      <c r="E1" s="4"/>
      <c r="I1" s="5"/>
      <c r="M1" s="2"/>
      <c r="T1" s="6"/>
      <c r="U1" s="2"/>
      <c r="V1" s="2"/>
      <c r="W1" s="2"/>
      <c r="AD1" s="2"/>
      <c r="AE1" s="2"/>
    </row>
    <row r="2" spans="1:41" s="9" customFormat="1" ht="17.25" x14ac:dyDescent="0.4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"/>
      <c r="AB2" s="3"/>
      <c r="AC2" s="3"/>
      <c r="AD2" s="2"/>
      <c r="AE2" s="7" t="s">
        <v>1</v>
      </c>
      <c r="AF2" s="3"/>
      <c r="AG2" s="3"/>
      <c r="AH2" s="3"/>
      <c r="AI2" s="3"/>
      <c r="AJ2" s="3"/>
      <c r="AK2" s="3"/>
      <c r="AL2" s="3"/>
      <c r="AM2" s="3"/>
      <c r="AN2" s="3"/>
      <c r="AO2" s="8"/>
    </row>
    <row r="3" spans="1:41" s="11" customFormat="1" ht="17.25" x14ac:dyDescent="0.4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3"/>
      <c r="AB3" s="3"/>
      <c r="AC3" s="3"/>
      <c r="AD3" s="2"/>
      <c r="AE3" s="2"/>
      <c r="AF3" s="3"/>
      <c r="AG3" s="3"/>
      <c r="AH3" s="3"/>
      <c r="AI3" s="3"/>
      <c r="AJ3" s="3"/>
      <c r="AK3" s="3"/>
      <c r="AL3" s="3"/>
      <c r="AM3" s="3"/>
      <c r="AN3" s="3"/>
      <c r="AO3" s="10"/>
    </row>
    <row r="4" spans="1:41" s="13" customFormat="1" ht="17.25" x14ac:dyDescent="0.4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2"/>
      <c r="S4" s="153" t="s">
        <v>4</v>
      </c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5"/>
      <c r="AF4" s="2"/>
      <c r="AG4" s="2"/>
      <c r="AH4" s="2"/>
      <c r="AI4" s="2"/>
      <c r="AJ4" s="2"/>
      <c r="AK4" s="2"/>
      <c r="AL4" s="2"/>
      <c r="AM4" s="2"/>
      <c r="AN4" s="2"/>
      <c r="AO4" s="12"/>
    </row>
    <row r="5" spans="1:41" s="19" customFormat="1" ht="17.25" x14ac:dyDescent="0.4">
      <c r="A5" s="156" t="s">
        <v>5</v>
      </c>
      <c r="B5" s="136" t="s">
        <v>6</v>
      </c>
      <c r="C5" s="136" t="s">
        <v>7</v>
      </c>
      <c r="D5" s="136" t="s">
        <v>8</v>
      </c>
      <c r="E5" s="14"/>
      <c r="F5" s="15" t="s">
        <v>9</v>
      </c>
      <c r="G5" s="137" t="s">
        <v>10</v>
      </c>
      <c r="H5" s="139"/>
      <c r="I5" s="126" t="s">
        <v>11</v>
      </c>
      <c r="J5" s="137" t="s">
        <v>12</v>
      </c>
      <c r="K5" s="138"/>
      <c r="L5" s="139"/>
      <c r="M5" s="136" t="s">
        <v>13</v>
      </c>
      <c r="N5" s="144" t="s">
        <v>14</v>
      </c>
      <c r="O5" s="144"/>
      <c r="P5" s="144"/>
      <c r="Q5" s="144"/>
      <c r="R5" s="144"/>
      <c r="S5" s="126" t="s">
        <v>5</v>
      </c>
      <c r="T5" s="16" t="s">
        <v>15</v>
      </c>
      <c r="U5" s="17" t="s">
        <v>16</v>
      </c>
      <c r="V5" s="17" t="s">
        <v>17</v>
      </c>
      <c r="W5" s="145" t="s">
        <v>18</v>
      </c>
      <c r="X5" s="146"/>
      <c r="Y5" s="147"/>
      <c r="Z5" s="129" t="s">
        <v>19</v>
      </c>
      <c r="AA5" s="130"/>
      <c r="AB5" s="130"/>
      <c r="AC5" s="131"/>
      <c r="AD5" s="17" t="s">
        <v>20</v>
      </c>
      <c r="AE5" s="126" t="s">
        <v>21</v>
      </c>
      <c r="AF5" s="2"/>
      <c r="AG5" s="2"/>
      <c r="AH5" s="2"/>
      <c r="AI5" s="2"/>
      <c r="AJ5" s="2"/>
      <c r="AK5" s="2"/>
      <c r="AL5" s="2"/>
      <c r="AM5" s="2"/>
      <c r="AN5" s="2"/>
      <c r="AO5" s="18"/>
    </row>
    <row r="6" spans="1:41" s="13" customFormat="1" ht="17.25" x14ac:dyDescent="0.4">
      <c r="A6" s="157"/>
      <c r="B6" s="143"/>
      <c r="C6" s="143"/>
      <c r="D6" s="143"/>
      <c r="E6" s="20" t="s">
        <v>22</v>
      </c>
      <c r="F6" s="21" t="s">
        <v>23</v>
      </c>
      <c r="G6" s="140"/>
      <c r="H6" s="142"/>
      <c r="I6" s="127"/>
      <c r="J6" s="140"/>
      <c r="K6" s="141"/>
      <c r="L6" s="142"/>
      <c r="M6" s="143"/>
      <c r="N6" s="22" t="s">
        <v>24</v>
      </c>
      <c r="O6" s="14" t="s">
        <v>25</v>
      </c>
      <c r="P6" s="128" t="s">
        <v>26</v>
      </c>
      <c r="Q6" s="22" t="s">
        <v>27</v>
      </c>
      <c r="R6" s="22" t="s">
        <v>28</v>
      </c>
      <c r="S6" s="126"/>
      <c r="T6" s="23" t="s">
        <v>9</v>
      </c>
      <c r="U6" s="17" t="s">
        <v>29</v>
      </c>
      <c r="V6" s="17" t="s">
        <v>30</v>
      </c>
      <c r="W6" s="129" t="s">
        <v>31</v>
      </c>
      <c r="X6" s="130"/>
      <c r="Y6" s="131"/>
      <c r="Z6" s="20" t="s">
        <v>24</v>
      </c>
      <c r="AA6" s="14" t="s">
        <v>25</v>
      </c>
      <c r="AB6" s="132" t="s">
        <v>26</v>
      </c>
      <c r="AC6" s="17" t="s">
        <v>27</v>
      </c>
      <c r="AD6" s="24" t="s">
        <v>32</v>
      </c>
      <c r="AE6" s="126"/>
      <c r="AF6" s="2"/>
      <c r="AG6" s="2"/>
      <c r="AH6" s="2"/>
      <c r="AI6" s="2"/>
      <c r="AJ6" s="2"/>
      <c r="AK6" s="2"/>
      <c r="AL6" s="2"/>
      <c r="AM6" s="2"/>
      <c r="AN6" s="2"/>
      <c r="AO6" s="12"/>
    </row>
    <row r="7" spans="1:41" s="13" customFormat="1" ht="17.25" x14ac:dyDescent="0.4">
      <c r="A7" s="157"/>
      <c r="B7" s="143"/>
      <c r="C7" s="143"/>
      <c r="D7" s="143"/>
      <c r="E7" s="21" t="s">
        <v>33</v>
      </c>
      <c r="F7" s="25"/>
      <c r="G7" s="133" t="s">
        <v>34</v>
      </c>
      <c r="H7" s="22" t="s">
        <v>35</v>
      </c>
      <c r="I7" s="22" t="s">
        <v>36</v>
      </c>
      <c r="J7" s="135" t="s">
        <v>37</v>
      </c>
      <c r="K7" s="135" t="s">
        <v>38</v>
      </c>
      <c r="L7" s="135" t="s">
        <v>39</v>
      </c>
      <c r="M7" s="143"/>
      <c r="N7" s="17" t="s">
        <v>40</v>
      </c>
      <c r="O7" s="20" t="s">
        <v>41</v>
      </c>
      <c r="P7" s="128"/>
      <c r="Q7" s="17" t="s">
        <v>42</v>
      </c>
      <c r="R7" s="17" t="s">
        <v>43</v>
      </c>
      <c r="S7" s="126"/>
      <c r="T7" s="26"/>
      <c r="U7" s="17" t="s">
        <v>44</v>
      </c>
      <c r="V7" s="17" t="s">
        <v>45</v>
      </c>
      <c r="W7" s="17"/>
      <c r="X7" s="17"/>
      <c r="Y7" s="17" t="s">
        <v>30</v>
      </c>
      <c r="Z7" s="20" t="s">
        <v>40</v>
      </c>
      <c r="AA7" s="20" t="s">
        <v>41</v>
      </c>
      <c r="AB7" s="126"/>
      <c r="AC7" s="17" t="s">
        <v>42</v>
      </c>
      <c r="AD7" s="17" t="s">
        <v>46</v>
      </c>
      <c r="AE7" s="126"/>
      <c r="AF7" s="2"/>
      <c r="AG7" s="2"/>
      <c r="AH7" s="2"/>
      <c r="AI7" s="2"/>
      <c r="AJ7" s="2"/>
      <c r="AK7" s="2"/>
      <c r="AL7" s="2"/>
      <c r="AM7" s="2"/>
      <c r="AN7" s="2"/>
      <c r="AO7" s="12"/>
    </row>
    <row r="8" spans="1:41" s="34" customFormat="1" ht="17.25" x14ac:dyDescent="0.4">
      <c r="A8" s="157"/>
      <c r="B8" s="143"/>
      <c r="C8" s="143"/>
      <c r="D8" s="143"/>
      <c r="E8" s="27"/>
      <c r="F8" s="28"/>
      <c r="G8" s="134"/>
      <c r="H8" s="27" t="s">
        <v>47</v>
      </c>
      <c r="I8" s="27" t="s">
        <v>48</v>
      </c>
      <c r="J8" s="136"/>
      <c r="K8" s="136"/>
      <c r="L8" s="136"/>
      <c r="M8" s="143"/>
      <c r="N8" s="29" t="s">
        <v>49</v>
      </c>
      <c r="O8" s="30"/>
      <c r="P8" s="128"/>
      <c r="Q8" s="29" t="s">
        <v>50</v>
      </c>
      <c r="R8" s="29" t="s">
        <v>22</v>
      </c>
      <c r="S8" s="127"/>
      <c r="T8" s="31"/>
      <c r="U8" s="19" t="s">
        <v>51</v>
      </c>
      <c r="V8" s="19" t="s">
        <v>52</v>
      </c>
      <c r="W8" s="29" t="s">
        <v>53</v>
      </c>
      <c r="X8" s="29" t="s">
        <v>54</v>
      </c>
      <c r="Y8" s="29" t="s">
        <v>55</v>
      </c>
      <c r="Z8" s="29" t="s">
        <v>49</v>
      </c>
      <c r="AA8" s="30"/>
      <c r="AB8" s="127"/>
      <c r="AC8" s="29" t="s">
        <v>50</v>
      </c>
      <c r="AD8" s="17" t="s">
        <v>56</v>
      </c>
      <c r="AE8" s="127"/>
      <c r="AF8" s="32"/>
      <c r="AG8" s="32"/>
      <c r="AH8" s="32"/>
      <c r="AI8" s="32"/>
      <c r="AJ8" s="32"/>
      <c r="AK8" s="32"/>
      <c r="AL8" s="32"/>
      <c r="AM8" s="32"/>
      <c r="AN8" s="32"/>
      <c r="AO8" s="33"/>
    </row>
    <row r="9" spans="1:41" x14ac:dyDescent="0.45">
      <c r="A9" s="35">
        <v>1</v>
      </c>
      <c r="B9" s="36" t="s">
        <v>57</v>
      </c>
      <c r="C9" s="37" t="s">
        <v>58</v>
      </c>
      <c r="D9" s="36" t="s">
        <v>59</v>
      </c>
      <c r="E9" s="38" t="s">
        <v>60</v>
      </c>
      <c r="F9" s="37"/>
      <c r="G9" s="37"/>
      <c r="H9" s="37"/>
      <c r="I9" s="39">
        <v>8</v>
      </c>
      <c r="J9" s="37">
        <v>0</v>
      </c>
      <c r="K9" s="37">
        <v>1</v>
      </c>
      <c r="L9" s="37">
        <v>0</v>
      </c>
      <c r="M9" s="36">
        <v>100</v>
      </c>
      <c r="N9" s="37">
        <v>2</v>
      </c>
      <c r="O9" s="37"/>
      <c r="P9" s="37">
        <v>100</v>
      </c>
      <c r="Q9" s="37"/>
      <c r="R9" s="37"/>
      <c r="S9" s="37"/>
      <c r="T9" s="37"/>
      <c r="U9" s="40" t="s">
        <v>61</v>
      </c>
      <c r="V9" s="36" t="s">
        <v>62</v>
      </c>
      <c r="W9" s="37" t="s">
        <v>63</v>
      </c>
      <c r="X9" s="37">
        <v>18</v>
      </c>
      <c r="Y9" s="37">
        <v>6</v>
      </c>
      <c r="Z9" s="37">
        <v>108</v>
      </c>
      <c r="AA9" s="37">
        <v>2</v>
      </c>
      <c r="AB9" s="37"/>
      <c r="AC9" s="37">
        <v>108</v>
      </c>
      <c r="AD9" s="37">
        <v>16</v>
      </c>
      <c r="AE9" s="36" t="s">
        <v>64</v>
      </c>
    </row>
    <row r="10" spans="1:41" s="48" customFormat="1" x14ac:dyDescent="0.45">
      <c r="A10" s="42"/>
      <c r="B10" s="43"/>
      <c r="C10" s="44"/>
      <c r="D10" s="43"/>
      <c r="E10" s="45"/>
      <c r="F10" s="44"/>
      <c r="G10" s="44"/>
      <c r="H10" s="44"/>
      <c r="I10" s="46"/>
      <c r="J10" s="44"/>
      <c r="K10" s="44"/>
      <c r="L10" s="44"/>
      <c r="M10" s="43"/>
      <c r="N10" s="44"/>
      <c r="O10" s="44"/>
      <c r="P10" s="44"/>
      <c r="Q10" s="44"/>
      <c r="R10" s="44"/>
      <c r="S10" s="44"/>
      <c r="T10" s="44"/>
      <c r="U10" s="47"/>
      <c r="V10" s="43"/>
      <c r="W10" s="44"/>
      <c r="X10" s="44"/>
      <c r="Y10" s="44"/>
      <c r="Z10" s="44"/>
      <c r="AA10" s="44"/>
      <c r="AB10" s="44"/>
      <c r="AC10" s="44"/>
      <c r="AD10" s="44"/>
      <c r="AE10" s="43"/>
    </row>
    <row r="11" spans="1:41" x14ac:dyDescent="0.45">
      <c r="A11" s="35">
        <v>2</v>
      </c>
      <c r="B11" s="36" t="s">
        <v>57</v>
      </c>
      <c r="C11" s="37" t="s">
        <v>65</v>
      </c>
      <c r="D11" s="36" t="s">
        <v>66</v>
      </c>
      <c r="E11" s="38" t="s">
        <v>60</v>
      </c>
      <c r="F11" s="37"/>
      <c r="G11" s="37"/>
      <c r="H11" s="37"/>
      <c r="I11" s="39">
        <v>8</v>
      </c>
      <c r="J11" s="37">
        <v>0</v>
      </c>
      <c r="K11" s="37">
        <v>1</v>
      </c>
      <c r="L11" s="37">
        <v>0</v>
      </c>
      <c r="M11" s="36">
        <v>100</v>
      </c>
      <c r="N11" s="37">
        <v>2</v>
      </c>
      <c r="O11" s="37"/>
      <c r="P11" s="37">
        <v>100</v>
      </c>
      <c r="Q11" s="37"/>
      <c r="R11" s="37"/>
      <c r="S11" s="37"/>
      <c r="T11" s="37"/>
      <c r="U11" s="40" t="s">
        <v>67</v>
      </c>
      <c r="V11" s="36" t="s">
        <v>62</v>
      </c>
      <c r="W11" s="37" t="s">
        <v>68</v>
      </c>
      <c r="X11" s="37">
        <v>8.5</v>
      </c>
      <c r="Y11" s="37">
        <v>6.5</v>
      </c>
      <c r="Z11" s="37">
        <v>55.25</v>
      </c>
      <c r="AA11" s="37">
        <v>2</v>
      </c>
      <c r="AB11" s="37"/>
      <c r="AC11" s="37">
        <v>55.25</v>
      </c>
      <c r="AD11" s="37">
        <v>31</v>
      </c>
      <c r="AE11" s="36" t="s">
        <v>64</v>
      </c>
    </row>
    <row r="12" spans="1:41" x14ac:dyDescent="0.45">
      <c r="A12" s="35"/>
      <c r="B12" s="36" t="s">
        <v>57</v>
      </c>
      <c r="C12" s="37" t="s">
        <v>65</v>
      </c>
      <c r="D12" s="36" t="s">
        <v>66</v>
      </c>
      <c r="E12" s="38" t="s">
        <v>60</v>
      </c>
      <c r="F12" s="37"/>
      <c r="G12" s="37"/>
      <c r="H12" s="37"/>
      <c r="I12" s="39">
        <v>8</v>
      </c>
      <c r="J12" s="37">
        <v>15</v>
      </c>
      <c r="K12" s="37">
        <v>0</v>
      </c>
      <c r="L12" s="37">
        <v>0</v>
      </c>
      <c r="M12" s="36">
        <v>6000</v>
      </c>
      <c r="N12" s="37">
        <v>1</v>
      </c>
      <c r="O12" s="37">
        <v>6000</v>
      </c>
      <c r="P12" s="37"/>
      <c r="Q12" s="37"/>
      <c r="R12" s="37"/>
      <c r="S12" s="37"/>
      <c r="T12" s="37"/>
      <c r="U12" s="40"/>
      <c r="V12" s="36"/>
      <c r="W12" s="37"/>
      <c r="X12" s="37"/>
      <c r="Y12" s="37"/>
      <c r="Z12" s="37"/>
      <c r="AA12" s="37"/>
      <c r="AB12" s="37"/>
      <c r="AC12" s="37"/>
      <c r="AD12" s="37"/>
      <c r="AE12" s="36" t="s">
        <v>69</v>
      </c>
    </row>
    <row r="13" spans="1:41" s="48" customFormat="1" x14ac:dyDescent="0.45">
      <c r="A13" s="42"/>
      <c r="B13" s="43"/>
      <c r="C13" s="44"/>
      <c r="D13" s="43"/>
      <c r="E13" s="45"/>
      <c r="F13" s="44"/>
      <c r="G13" s="44"/>
      <c r="H13" s="44"/>
      <c r="I13" s="46"/>
      <c r="J13" s="44"/>
      <c r="K13" s="44"/>
      <c r="L13" s="44"/>
      <c r="M13" s="43"/>
      <c r="N13" s="44"/>
      <c r="O13" s="44"/>
      <c r="P13" s="44"/>
      <c r="Q13" s="44"/>
      <c r="R13" s="44"/>
      <c r="S13" s="44"/>
      <c r="T13" s="44"/>
      <c r="U13" s="47"/>
      <c r="V13" s="43"/>
      <c r="W13" s="44"/>
      <c r="X13" s="44"/>
      <c r="Y13" s="44"/>
      <c r="Z13" s="44"/>
      <c r="AA13" s="44"/>
      <c r="AB13" s="44"/>
      <c r="AC13" s="44"/>
      <c r="AD13" s="44"/>
      <c r="AE13" s="43"/>
    </row>
    <row r="14" spans="1:41" x14ac:dyDescent="0.45">
      <c r="A14" s="35">
        <v>3</v>
      </c>
      <c r="B14" s="36" t="s">
        <v>70</v>
      </c>
      <c r="C14" s="37" t="s">
        <v>71</v>
      </c>
      <c r="D14" s="36" t="s">
        <v>72</v>
      </c>
      <c r="E14" s="38" t="s">
        <v>60</v>
      </c>
      <c r="F14" s="37"/>
      <c r="G14" s="37"/>
      <c r="H14" s="37"/>
      <c r="I14" s="39">
        <v>8</v>
      </c>
      <c r="J14" s="37">
        <v>0</v>
      </c>
      <c r="K14" s="37">
        <v>2</v>
      </c>
      <c r="L14" s="37">
        <v>0</v>
      </c>
      <c r="M14" s="36">
        <v>200</v>
      </c>
      <c r="N14" s="37">
        <v>2</v>
      </c>
      <c r="O14" s="37"/>
      <c r="P14" s="37">
        <v>200</v>
      </c>
      <c r="Q14" s="37"/>
      <c r="R14" s="37"/>
      <c r="S14" s="37"/>
      <c r="T14" s="37"/>
      <c r="U14" s="40" t="s">
        <v>73</v>
      </c>
      <c r="V14" s="36" t="s">
        <v>15</v>
      </c>
      <c r="W14" s="37" t="s">
        <v>68</v>
      </c>
      <c r="X14" s="37">
        <v>8</v>
      </c>
      <c r="Y14" s="37">
        <v>9</v>
      </c>
      <c r="Z14" s="37">
        <v>72</v>
      </c>
      <c r="AA14" s="37">
        <v>2</v>
      </c>
      <c r="AB14" s="37"/>
      <c r="AC14" s="37">
        <v>72</v>
      </c>
      <c r="AD14" s="37">
        <v>11</v>
      </c>
      <c r="AE14" s="36"/>
    </row>
    <row r="15" spans="1:41" x14ac:dyDescent="0.45">
      <c r="A15" s="35"/>
      <c r="B15" s="36"/>
      <c r="C15" s="37"/>
      <c r="D15" s="36"/>
      <c r="E15" s="38"/>
      <c r="F15" s="37"/>
      <c r="G15" s="37"/>
      <c r="H15" s="37"/>
      <c r="I15" s="39"/>
      <c r="J15" s="37"/>
      <c r="K15" s="37"/>
      <c r="L15" s="37"/>
      <c r="M15" s="36"/>
      <c r="N15" s="37"/>
      <c r="O15" s="37"/>
      <c r="P15" s="37"/>
      <c r="Q15" s="37"/>
      <c r="R15" s="37"/>
      <c r="S15" s="37"/>
      <c r="T15" s="37"/>
      <c r="U15" s="40"/>
      <c r="V15" s="36"/>
      <c r="W15" s="37" t="s">
        <v>68</v>
      </c>
      <c r="X15" s="37">
        <v>8</v>
      </c>
      <c r="Y15" s="37">
        <v>9</v>
      </c>
      <c r="Z15" s="37">
        <v>72</v>
      </c>
      <c r="AA15" s="37">
        <v>2</v>
      </c>
      <c r="AB15" s="37"/>
      <c r="AC15" s="37">
        <v>72</v>
      </c>
      <c r="AD15" s="37"/>
      <c r="AE15" s="36"/>
    </row>
    <row r="16" spans="1:41" x14ac:dyDescent="0.45">
      <c r="A16" s="35"/>
      <c r="B16" s="36" t="s">
        <v>70</v>
      </c>
      <c r="C16" s="37" t="s">
        <v>71</v>
      </c>
      <c r="D16" s="36" t="s">
        <v>72</v>
      </c>
      <c r="E16" s="38" t="s">
        <v>60</v>
      </c>
      <c r="F16" s="37"/>
      <c r="G16" s="37"/>
      <c r="H16" s="37"/>
      <c r="I16" s="39">
        <v>8</v>
      </c>
      <c r="J16" s="37">
        <v>30</v>
      </c>
      <c r="K16" s="37">
        <v>0</v>
      </c>
      <c r="L16" s="37">
        <v>0</v>
      </c>
      <c r="M16" s="36">
        <v>12000</v>
      </c>
      <c r="N16" s="37">
        <v>1</v>
      </c>
      <c r="O16" s="37">
        <v>12000</v>
      </c>
      <c r="P16" s="37"/>
      <c r="Q16" s="37"/>
      <c r="R16" s="37"/>
      <c r="S16" s="37"/>
      <c r="T16" s="37"/>
      <c r="U16" s="40"/>
      <c r="V16" s="36"/>
      <c r="W16" s="37"/>
      <c r="X16" s="37"/>
      <c r="Y16" s="37"/>
      <c r="Z16" s="37"/>
      <c r="AA16" s="37"/>
      <c r="AB16" s="37"/>
      <c r="AC16" s="37"/>
      <c r="AD16" s="37"/>
      <c r="AE16" s="36" t="s">
        <v>69</v>
      </c>
    </row>
    <row r="17" spans="1:31" s="48" customFormat="1" x14ac:dyDescent="0.45">
      <c r="A17" s="42"/>
      <c r="B17" s="43"/>
      <c r="C17" s="44"/>
      <c r="D17" s="43"/>
      <c r="E17" s="45"/>
      <c r="F17" s="44"/>
      <c r="G17" s="44"/>
      <c r="H17" s="44"/>
      <c r="I17" s="46"/>
      <c r="J17" s="44"/>
      <c r="K17" s="44"/>
      <c r="L17" s="44"/>
      <c r="M17" s="43"/>
      <c r="N17" s="44"/>
      <c r="O17" s="44"/>
      <c r="P17" s="44"/>
      <c r="Q17" s="44"/>
      <c r="R17" s="44"/>
      <c r="S17" s="44"/>
      <c r="T17" s="44"/>
      <c r="U17" s="47"/>
      <c r="V17" s="43"/>
      <c r="W17" s="44"/>
      <c r="X17" s="44"/>
      <c r="Y17" s="44"/>
      <c r="Z17" s="44"/>
      <c r="AA17" s="44"/>
      <c r="AB17" s="44"/>
      <c r="AC17" s="44"/>
      <c r="AD17" s="44"/>
      <c r="AE17" s="43"/>
    </row>
    <row r="18" spans="1:31" x14ac:dyDescent="0.45">
      <c r="A18" s="35">
        <v>4</v>
      </c>
      <c r="B18" s="36" t="s">
        <v>57</v>
      </c>
      <c r="C18" s="37" t="s">
        <v>74</v>
      </c>
      <c r="D18" s="36" t="s">
        <v>75</v>
      </c>
      <c r="E18" s="38" t="s">
        <v>60</v>
      </c>
      <c r="F18" s="37"/>
      <c r="G18" s="37"/>
      <c r="H18" s="37"/>
      <c r="I18" s="39">
        <v>8</v>
      </c>
      <c r="J18" s="37">
        <v>0</v>
      </c>
      <c r="K18" s="37">
        <v>3</v>
      </c>
      <c r="L18" s="37">
        <v>0</v>
      </c>
      <c r="M18" s="36">
        <v>300</v>
      </c>
      <c r="N18" s="37">
        <v>2</v>
      </c>
      <c r="O18" s="37"/>
      <c r="P18" s="37">
        <v>300</v>
      </c>
      <c r="Q18" s="37"/>
      <c r="R18" s="37"/>
      <c r="S18" s="37"/>
      <c r="T18" s="37"/>
      <c r="U18" s="40" t="s">
        <v>76</v>
      </c>
      <c r="V18" s="36" t="s">
        <v>62</v>
      </c>
      <c r="W18" s="37" t="s">
        <v>68</v>
      </c>
      <c r="X18" s="37">
        <v>10.5</v>
      </c>
      <c r="Y18" s="37">
        <v>7</v>
      </c>
      <c r="Z18" s="37">
        <v>73.5</v>
      </c>
      <c r="AA18" s="37">
        <v>2</v>
      </c>
      <c r="AB18" s="37"/>
      <c r="AC18" s="37">
        <v>73.5</v>
      </c>
      <c r="AD18" s="37">
        <v>46</v>
      </c>
      <c r="AE18" s="36" t="s">
        <v>64</v>
      </c>
    </row>
    <row r="19" spans="1:31" x14ac:dyDescent="0.45">
      <c r="A19" s="35"/>
      <c r="B19" s="36" t="s">
        <v>57</v>
      </c>
      <c r="C19" s="37" t="s">
        <v>74</v>
      </c>
      <c r="D19" s="36" t="s">
        <v>75</v>
      </c>
      <c r="E19" s="38" t="s">
        <v>60</v>
      </c>
      <c r="F19" s="37"/>
      <c r="G19" s="37"/>
      <c r="H19" s="37"/>
      <c r="I19" s="39">
        <v>8</v>
      </c>
      <c r="J19" s="37">
        <v>12</v>
      </c>
      <c r="K19" s="37">
        <v>0</v>
      </c>
      <c r="L19" s="37">
        <v>0</v>
      </c>
      <c r="M19" s="36">
        <v>4800</v>
      </c>
      <c r="N19" s="37">
        <v>1</v>
      </c>
      <c r="O19" s="37">
        <v>4800</v>
      </c>
      <c r="P19" s="37"/>
      <c r="Q19" s="37"/>
      <c r="R19" s="37"/>
      <c r="S19" s="37"/>
      <c r="T19" s="37"/>
      <c r="U19" s="40"/>
      <c r="V19" s="36"/>
      <c r="W19" s="37"/>
      <c r="X19" s="37"/>
      <c r="Y19" s="37"/>
      <c r="Z19" s="37"/>
      <c r="AA19" s="37"/>
      <c r="AB19" s="37"/>
      <c r="AC19" s="37"/>
      <c r="AD19" s="37"/>
      <c r="AE19" s="36" t="s">
        <v>69</v>
      </c>
    </row>
    <row r="20" spans="1:31" x14ac:dyDescent="0.45">
      <c r="A20" s="35"/>
      <c r="B20" s="36"/>
      <c r="C20" s="37"/>
      <c r="D20" s="36"/>
      <c r="E20" s="38"/>
      <c r="F20" s="37"/>
      <c r="G20" s="37"/>
      <c r="H20" s="37"/>
      <c r="I20" s="39">
        <v>8</v>
      </c>
      <c r="J20" s="37">
        <v>12</v>
      </c>
      <c r="K20" s="37">
        <v>0</v>
      </c>
      <c r="L20" s="37">
        <v>0</v>
      </c>
      <c r="M20" s="36">
        <v>4800</v>
      </c>
      <c r="N20" s="37">
        <v>1</v>
      </c>
      <c r="O20" s="37">
        <v>4800</v>
      </c>
      <c r="P20" s="37"/>
      <c r="Q20" s="37"/>
      <c r="R20" s="37"/>
      <c r="S20" s="37"/>
      <c r="T20" s="37"/>
      <c r="U20" s="40"/>
      <c r="V20" s="36"/>
      <c r="W20" s="37"/>
      <c r="X20" s="37"/>
      <c r="Y20" s="37"/>
      <c r="Z20" s="37"/>
      <c r="AA20" s="37"/>
      <c r="AB20" s="37"/>
      <c r="AC20" s="37"/>
      <c r="AD20" s="37"/>
      <c r="AE20" s="36" t="s">
        <v>69</v>
      </c>
    </row>
    <row r="21" spans="1:31" x14ac:dyDescent="0.45">
      <c r="A21" s="35"/>
      <c r="B21" s="36"/>
      <c r="C21" s="37"/>
      <c r="D21" s="36"/>
      <c r="E21" s="38"/>
      <c r="F21" s="37"/>
      <c r="G21" s="37"/>
      <c r="H21" s="37"/>
      <c r="I21" s="39">
        <v>8</v>
      </c>
      <c r="J21" s="37">
        <v>11</v>
      </c>
      <c r="K21" s="37">
        <v>0</v>
      </c>
      <c r="L21" s="37">
        <v>0</v>
      </c>
      <c r="M21" s="36">
        <v>4400</v>
      </c>
      <c r="N21" s="37">
        <v>1</v>
      </c>
      <c r="O21" s="37">
        <v>4400</v>
      </c>
      <c r="P21" s="37"/>
      <c r="Q21" s="37"/>
      <c r="R21" s="37"/>
      <c r="S21" s="37"/>
      <c r="T21" s="37"/>
      <c r="U21" s="40"/>
      <c r="V21" s="36"/>
      <c r="W21" s="37"/>
      <c r="X21" s="37"/>
      <c r="Y21" s="37"/>
      <c r="Z21" s="37"/>
      <c r="AA21" s="37"/>
      <c r="AB21" s="37"/>
      <c r="AC21" s="37"/>
      <c r="AD21" s="37"/>
      <c r="AE21" s="36" t="s">
        <v>69</v>
      </c>
    </row>
    <row r="22" spans="1:31" s="48" customFormat="1" x14ac:dyDescent="0.45">
      <c r="A22" s="42"/>
      <c r="B22" s="43"/>
      <c r="C22" s="44"/>
      <c r="D22" s="43"/>
      <c r="E22" s="45"/>
      <c r="F22" s="44"/>
      <c r="G22" s="44"/>
      <c r="H22" s="44"/>
      <c r="I22" s="46"/>
      <c r="J22" s="44"/>
      <c r="K22" s="44"/>
      <c r="L22" s="44"/>
      <c r="M22" s="43"/>
      <c r="N22" s="44"/>
      <c r="O22" s="44"/>
      <c r="P22" s="44"/>
      <c r="Q22" s="44"/>
      <c r="R22" s="44"/>
      <c r="S22" s="44"/>
      <c r="T22" s="44"/>
      <c r="U22" s="47"/>
      <c r="V22" s="43"/>
      <c r="W22" s="44"/>
      <c r="X22" s="44"/>
      <c r="Y22" s="44"/>
      <c r="Z22" s="44"/>
      <c r="AA22" s="44"/>
      <c r="AB22" s="44"/>
      <c r="AC22" s="44"/>
      <c r="AD22" s="44"/>
      <c r="AE22" s="43"/>
    </row>
    <row r="23" spans="1:31" x14ac:dyDescent="0.45">
      <c r="A23" s="35">
        <v>5</v>
      </c>
      <c r="B23" s="36" t="s">
        <v>77</v>
      </c>
      <c r="C23" s="37" t="s">
        <v>78</v>
      </c>
      <c r="D23" s="36" t="s">
        <v>79</v>
      </c>
      <c r="E23" s="38" t="s">
        <v>60</v>
      </c>
      <c r="F23" s="37"/>
      <c r="G23" s="37"/>
      <c r="H23" s="37"/>
      <c r="I23" s="39">
        <v>8</v>
      </c>
      <c r="J23" s="37">
        <v>0</v>
      </c>
      <c r="K23" s="37">
        <v>1</v>
      </c>
      <c r="L23" s="37">
        <v>0</v>
      </c>
      <c r="M23" s="36">
        <v>100</v>
      </c>
      <c r="N23" s="37">
        <v>2</v>
      </c>
      <c r="O23" s="37"/>
      <c r="P23" s="37">
        <v>100</v>
      </c>
      <c r="Q23" s="37"/>
      <c r="R23" s="37"/>
      <c r="S23" s="37"/>
      <c r="T23" s="37"/>
      <c r="U23" s="40" t="s">
        <v>80</v>
      </c>
      <c r="V23" s="40" t="s">
        <v>62</v>
      </c>
      <c r="W23" s="37" t="s">
        <v>68</v>
      </c>
      <c r="X23" s="37">
        <v>5</v>
      </c>
      <c r="Y23" s="37">
        <v>10.5</v>
      </c>
      <c r="Z23" s="37">
        <v>52.5</v>
      </c>
      <c r="AA23" s="37">
        <v>2</v>
      </c>
      <c r="AB23" s="37"/>
      <c r="AC23" s="37">
        <v>52.5</v>
      </c>
      <c r="AD23" s="37">
        <v>7</v>
      </c>
      <c r="AE23" s="36" t="s">
        <v>60</v>
      </c>
    </row>
    <row r="24" spans="1:31" x14ac:dyDescent="0.45">
      <c r="A24" s="35"/>
      <c r="B24" s="36" t="s">
        <v>77</v>
      </c>
      <c r="C24" s="37" t="s">
        <v>78</v>
      </c>
      <c r="D24" s="36" t="s">
        <v>79</v>
      </c>
      <c r="E24" s="38" t="s">
        <v>60</v>
      </c>
      <c r="F24" s="37"/>
      <c r="G24" s="37"/>
      <c r="H24" s="37"/>
      <c r="I24" s="39">
        <v>8</v>
      </c>
      <c r="J24" s="37">
        <v>5</v>
      </c>
      <c r="K24" s="37">
        <v>0</v>
      </c>
      <c r="L24" s="37">
        <v>0</v>
      </c>
      <c r="M24" s="36">
        <v>2000</v>
      </c>
      <c r="N24" s="37">
        <v>1</v>
      </c>
      <c r="O24" s="37">
        <v>2000</v>
      </c>
      <c r="P24" s="37"/>
      <c r="Q24" s="37"/>
      <c r="R24" s="37"/>
      <c r="S24" s="37"/>
      <c r="T24" s="37"/>
      <c r="U24" s="40"/>
      <c r="V24" s="40"/>
      <c r="W24" s="37"/>
      <c r="X24" s="37"/>
      <c r="Y24" s="37"/>
      <c r="Z24" s="37"/>
      <c r="AA24" s="37"/>
      <c r="AB24" s="37"/>
      <c r="AC24" s="37"/>
      <c r="AD24" s="37"/>
      <c r="AE24" s="36" t="s">
        <v>69</v>
      </c>
    </row>
    <row r="25" spans="1:31" x14ac:dyDescent="0.45">
      <c r="A25" s="35"/>
      <c r="B25" s="36" t="s">
        <v>77</v>
      </c>
      <c r="C25" s="37" t="s">
        <v>78</v>
      </c>
      <c r="D25" s="36" t="s">
        <v>79</v>
      </c>
      <c r="E25" s="38" t="s">
        <v>60</v>
      </c>
      <c r="F25" s="37"/>
      <c r="G25" s="37"/>
      <c r="H25" s="37"/>
      <c r="I25" s="39">
        <v>8</v>
      </c>
      <c r="J25" s="37">
        <v>15</v>
      </c>
      <c r="K25" s="37">
        <v>0</v>
      </c>
      <c r="L25" s="37">
        <v>0</v>
      </c>
      <c r="M25" s="36">
        <v>6000</v>
      </c>
      <c r="N25" s="37">
        <v>1</v>
      </c>
      <c r="O25" s="37">
        <v>6000</v>
      </c>
      <c r="P25" s="37"/>
      <c r="Q25" s="37"/>
      <c r="R25" s="37"/>
      <c r="S25" s="37"/>
      <c r="T25" s="37"/>
      <c r="U25" s="40"/>
      <c r="V25" s="40"/>
      <c r="W25" s="37"/>
      <c r="X25" s="37"/>
      <c r="Y25" s="37"/>
      <c r="Z25" s="37"/>
      <c r="AA25" s="37"/>
      <c r="AB25" s="37"/>
      <c r="AC25" s="37"/>
      <c r="AD25" s="37"/>
      <c r="AE25" s="36" t="s">
        <v>69</v>
      </c>
    </row>
    <row r="26" spans="1:31" s="48" customFormat="1" x14ac:dyDescent="0.45">
      <c r="A26" s="42"/>
      <c r="B26" s="43"/>
      <c r="C26" s="44"/>
      <c r="D26" s="43"/>
      <c r="E26" s="45"/>
      <c r="F26" s="44"/>
      <c r="G26" s="44"/>
      <c r="H26" s="44"/>
      <c r="I26" s="46"/>
      <c r="J26" s="44"/>
      <c r="K26" s="44"/>
      <c r="L26" s="44"/>
      <c r="M26" s="43"/>
      <c r="N26" s="44"/>
      <c r="O26" s="44"/>
      <c r="P26" s="44"/>
      <c r="Q26" s="44"/>
      <c r="R26" s="44"/>
      <c r="S26" s="44"/>
      <c r="T26" s="44"/>
      <c r="U26" s="47"/>
      <c r="V26" s="47"/>
      <c r="W26" s="44"/>
      <c r="X26" s="44"/>
      <c r="Y26" s="44"/>
      <c r="Z26" s="44"/>
      <c r="AA26" s="44"/>
      <c r="AB26" s="44"/>
      <c r="AC26" s="44"/>
      <c r="AD26" s="44"/>
      <c r="AE26" s="43"/>
    </row>
    <row r="27" spans="1:31" x14ac:dyDescent="0.45">
      <c r="A27" s="35">
        <v>6</v>
      </c>
      <c r="B27" s="36" t="s">
        <v>77</v>
      </c>
      <c r="C27" s="37" t="s">
        <v>81</v>
      </c>
      <c r="D27" s="36" t="s">
        <v>82</v>
      </c>
      <c r="E27" s="38" t="s">
        <v>60</v>
      </c>
      <c r="F27" s="37"/>
      <c r="G27" s="37"/>
      <c r="H27" s="37"/>
      <c r="I27" s="39">
        <v>8</v>
      </c>
      <c r="J27" s="37">
        <v>15</v>
      </c>
      <c r="K27" s="37">
        <v>0</v>
      </c>
      <c r="L27" s="37">
        <v>0</v>
      </c>
      <c r="M27" s="36">
        <v>6000</v>
      </c>
      <c r="N27" s="37">
        <v>1</v>
      </c>
      <c r="O27" s="37">
        <v>6000</v>
      </c>
      <c r="P27" s="37"/>
      <c r="Q27" s="37"/>
      <c r="R27" s="37"/>
      <c r="S27" s="37"/>
      <c r="T27" s="37"/>
      <c r="U27" s="40"/>
      <c r="V27" s="36"/>
      <c r="W27" s="37"/>
      <c r="X27" s="37"/>
      <c r="Y27" s="37"/>
      <c r="Z27" s="37"/>
      <c r="AA27" s="37"/>
      <c r="AB27" s="37"/>
      <c r="AC27" s="37"/>
      <c r="AD27" s="37"/>
      <c r="AE27" s="36" t="s">
        <v>83</v>
      </c>
    </row>
    <row r="28" spans="1:31" s="48" customFormat="1" x14ac:dyDescent="0.45">
      <c r="A28" s="42"/>
      <c r="B28" s="43"/>
      <c r="C28" s="44"/>
      <c r="D28" s="43"/>
      <c r="E28" s="45"/>
      <c r="F28" s="44"/>
      <c r="G28" s="44"/>
      <c r="H28" s="44"/>
      <c r="I28" s="46"/>
      <c r="J28" s="44"/>
      <c r="K28" s="44"/>
      <c r="L28" s="44"/>
      <c r="M28" s="43"/>
      <c r="N28" s="44"/>
      <c r="O28" s="44"/>
      <c r="P28" s="44"/>
      <c r="Q28" s="44"/>
      <c r="R28" s="44"/>
      <c r="S28" s="44"/>
      <c r="T28" s="44"/>
      <c r="U28" s="47"/>
      <c r="V28" s="43"/>
      <c r="W28" s="44"/>
      <c r="X28" s="44"/>
      <c r="Y28" s="44"/>
      <c r="Z28" s="44"/>
      <c r="AA28" s="44"/>
      <c r="AB28" s="44"/>
      <c r="AC28" s="44"/>
      <c r="AD28" s="44"/>
      <c r="AE28" s="43"/>
    </row>
    <row r="29" spans="1:31" x14ac:dyDescent="0.45">
      <c r="A29" s="35">
        <v>7</v>
      </c>
      <c r="B29" s="36" t="s">
        <v>77</v>
      </c>
      <c r="C29" s="37" t="s">
        <v>84</v>
      </c>
      <c r="D29" s="36" t="s">
        <v>85</v>
      </c>
      <c r="E29" s="38" t="s">
        <v>60</v>
      </c>
      <c r="F29" s="37"/>
      <c r="G29" s="37"/>
      <c r="H29" s="37"/>
      <c r="I29" s="39">
        <v>8</v>
      </c>
      <c r="J29" s="37">
        <v>0</v>
      </c>
      <c r="K29" s="37">
        <v>2</v>
      </c>
      <c r="L29" s="37">
        <v>0</v>
      </c>
      <c r="M29" s="36">
        <v>200</v>
      </c>
      <c r="N29" s="37">
        <v>2</v>
      </c>
      <c r="O29" s="37"/>
      <c r="P29" s="37">
        <v>200</v>
      </c>
      <c r="Q29" s="37"/>
      <c r="R29" s="37"/>
      <c r="S29" s="37"/>
      <c r="T29" s="37"/>
      <c r="U29" s="40" t="s">
        <v>86</v>
      </c>
      <c r="V29" s="36" t="s">
        <v>62</v>
      </c>
      <c r="W29" s="37" t="s">
        <v>68</v>
      </c>
      <c r="X29" s="37">
        <v>10.5</v>
      </c>
      <c r="Y29" s="37">
        <v>10.5</v>
      </c>
      <c r="Z29" s="37">
        <v>110.25</v>
      </c>
      <c r="AA29" s="37">
        <v>2</v>
      </c>
      <c r="AB29" s="37"/>
      <c r="AC29" s="49">
        <v>110.25</v>
      </c>
      <c r="AD29" s="37">
        <v>23</v>
      </c>
      <c r="AE29" s="36" t="s">
        <v>60</v>
      </c>
    </row>
    <row r="30" spans="1:31" x14ac:dyDescent="0.45">
      <c r="A30" s="35"/>
      <c r="B30" s="36" t="s">
        <v>77</v>
      </c>
      <c r="C30" s="37" t="s">
        <v>84</v>
      </c>
      <c r="D30" s="36" t="s">
        <v>85</v>
      </c>
      <c r="E30" s="38" t="s">
        <v>60</v>
      </c>
      <c r="F30" s="37"/>
      <c r="G30" s="37"/>
      <c r="H30" s="37"/>
      <c r="I30" s="39">
        <v>8</v>
      </c>
      <c r="J30" s="37">
        <v>6</v>
      </c>
      <c r="K30" s="37">
        <v>0</v>
      </c>
      <c r="L30" s="37">
        <v>0</v>
      </c>
      <c r="M30" s="36">
        <v>2400</v>
      </c>
      <c r="N30" s="37">
        <v>1</v>
      </c>
      <c r="O30" s="37">
        <v>2400</v>
      </c>
      <c r="P30" s="37"/>
      <c r="Q30" s="37"/>
      <c r="R30" s="37"/>
      <c r="S30" s="37"/>
      <c r="T30" s="37"/>
      <c r="U30" s="40"/>
      <c r="V30" s="36"/>
      <c r="W30" s="37"/>
      <c r="X30" s="37"/>
      <c r="Y30" s="37"/>
      <c r="Z30" s="37"/>
      <c r="AA30" s="37"/>
      <c r="AB30" s="37"/>
      <c r="AC30" s="37"/>
      <c r="AD30" s="37"/>
      <c r="AE30" s="36" t="s">
        <v>69</v>
      </c>
    </row>
    <row r="31" spans="1:31" s="48" customFormat="1" x14ac:dyDescent="0.45">
      <c r="A31" s="42"/>
      <c r="B31" s="43"/>
      <c r="C31" s="44"/>
      <c r="D31" s="43"/>
      <c r="E31" s="45"/>
      <c r="F31" s="44"/>
      <c r="G31" s="44"/>
      <c r="H31" s="44"/>
      <c r="I31" s="46"/>
      <c r="J31" s="44"/>
      <c r="K31" s="44"/>
      <c r="L31" s="44"/>
      <c r="M31" s="43"/>
      <c r="N31" s="44"/>
      <c r="O31" s="44"/>
      <c r="P31" s="44"/>
      <c r="Q31" s="44"/>
      <c r="R31" s="44"/>
      <c r="S31" s="44"/>
      <c r="T31" s="44"/>
      <c r="U31" s="47"/>
      <c r="V31" s="43"/>
      <c r="W31" s="44"/>
      <c r="X31" s="44"/>
      <c r="Y31" s="44"/>
      <c r="Z31" s="44"/>
      <c r="AA31" s="44"/>
      <c r="AB31" s="44"/>
      <c r="AC31" s="50"/>
      <c r="AD31" s="44"/>
      <c r="AE31" s="43"/>
    </row>
    <row r="32" spans="1:31" s="57" customFormat="1" x14ac:dyDescent="0.45">
      <c r="A32" s="51">
        <v>8</v>
      </c>
      <c r="B32" s="52" t="s">
        <v>77</v>
      </c>
      <c r="C32" s="53" t="s">
        <v>87</v>
      </c>
      <c r="D32" s="52" t="s">
        <v>88</v>
      </c>
      <c r="E32" s="54" t="s">
        <v>60</v>
      </c>
      <c r="F32" s="53"/>
      <c r="G32" s="53"/>
      <c r="H32" s="53"/>
      <c r="I32" s="55">
        <v>8</v>
      </c>
      <c r="J32" s="53">
        <v>3</v>
      </c>
      <c r="K32" s="53">
        <v>2</v>
      </c>
      <c r="L32" s="53">
        <v>0</v>
      </c>
      <c r="M32" s="52">
        <v>1400</v>
      </c>
      <c r="N32" s="53">
        <v>2</v>
      </c>
      <c r="O32" s="53"/>
      <c r="P32" s="53">
        <v>1400</v>
      </c>
      <c r="Q32" s="53"/>
      <c r="R32" s="53"/>
      <c r="S32" s="53"/>
      <c r="T32" s="53"/>
      <c r="U32" s="56" t="s">
        <v>89</v>
      </c>
      <c r="V32" s="52" t="s">
        <v>62</v>
      </c>
      <c r="W32" s="53" t="s">
        <v>68</v>
      </c>
      <c r="X32" s="53">
        <v>16</v>
      </c>
      <c r="Y32" s="53">
        <v>9</v>
      </c>
      <c r="Z32" s="53">
        <v>144</v>
      </c>
      <c r="AA32" s="53">
        <v>2</v>
      </c>
      <c r="AB32" s="53"/>
      <c r="AC32" s="53">
        <v>144</v>
      </c>
      <c r="AD32" s="53">
        <v>46</v>
      </c>
      <c r="AE32" s="52" t="s">
        <v>60</v>
      </c>
    </row>
    <row r="33" spans="1:31" s="57" customFormat="1" x14ac:dyDescent="0.45">
      <c r="A33" s="51"/>
      <c r="B33" s="52"/>
      <c r="C33" s="53"/>
      <c r="D33" s="52"/>
      <c r="E33" s="54"/>
      <c r="F33" s="53"/>
      <c r="G33" s="53"/>
      <c r="H33" s="53"/>
      <c r="I33" s="55"/>
      <c r="J33" s="53"/>
      <c r="K33" s="53"/>
      <c r="L33" s="53"/>
      <c r="M33" s="52">
        <v>0</v>
      </c>
      <c r="N33" s="53"/>
      <c r="O33" s="53"/>
      <c r="P33" s="53"/>
      <c r="Q33" s="53"/>
      <c r="R33" s="53"/>
      <c r="S33" s="53"/>
      <c r="T33" s="53"/>
      <c r="U33" s="56"/>
      <c r="V33" s="52" t="s">
        <v>90</v>
      </c>
      <c r="W33" s="53" t="s">
        <v>68</v>
      </c>
      <c r="X33" s="53">
        <v>8</v>
      </c>
      <c r="Y33" s="53">
        <v>6</v>
      </c>
      <c r="Z33" s="53">
        <v>48</v>
      </c>
      <c r="AA33" s="53">
        <v>3</v>
      </c>
      <c r="AB33" s="53"/>
      <c r="AC33" s="53"/>
      <c r="AD33" s="53"/>
      <c r="AE33" s="52" t="s">
        <v>91</v>
      </c>
    </row>
    <row r="34" spans="1:31" x14ac:dyDescent="0.45">
      <c r="A34" s="35"/>
      <c r="B34" s="36" t="s">
        <v>77</v>
      </c>
      <c r="C34" s="37" t="s">
        <v>87</v>
      </c>
      <c r="D34" s="36" t="s">
        <v>88</v>
      </c>
      <c r="E34" s="38" t="s">
        <v>60</v>
      </c>
      <c r="F34" s="37"/>
      <c r="G34" s="37"/>
      <c r="H34" s="37"/>
      <c r="I34" s="39">
        <v>8</v>
      </c>
      <c r="J34" s="37">
        <v>33</v>
      </c>
      <c r="K34" s="37">
        <v>0</v>
      </c>
      <c r="L34" s="37">
        <v>0</v>
      </c>
      <c r="M34" s="36">
        <v>10400</v>
      </c>
      <c r="N34" s="37">
        <v>1</v>
      </c>
      <c r="O34" s="37">
        <v>10400</v>
      </c>
      <c r="P34" s="37"/>
      <c r="Q34" s="37"/>
      <c r="R34" s="37"/>
      <c r="S34" s="37"/>
      <c r="T34" s="37"/>
      <c r="U34" s="40"/>
      <c r="V34" s="36"/>
      <c r="W34" s="37"/>
      <c r="X34" s="37"/>
      <c r="Y34" s="37"/>
      <c r="Z34" s="37"/>
      <c r="AA34" s="37"/>
      <c r="AB34" s="37"/>
      <c r="AC34" s="37"/>
      <c r="AD34" s="37"/>
      <c r="AE34" s="36" t="s">
        <v>69</v>
      </c>
    </row>
    <row r="35" spans="1:31" s="48" customFormat="1" x14ac:dyDescent="0.45">
      <c r="A35" s="42"/>
      <c r="B35" s="43"/>
      <c r="C35" s="44"/>
      <c r="D35" s="43"/>
      <c r="E35" s="45"/>
      <c r="F35" s="44"/>
      <c r="G35" s="44"/>
      <c r="H35" s="44"/>
      <c r="I35" s="46"/>
      <c r="J35" s="44"/>
      <c r="K35" s="44"/>
      <c r="L35" s="44"/>
      <c r="M35" s="43"/>
      <c r="N35" s="44"/>
      <c r="O35" s="44"/>
      <c r="P35" s="44"/>
      <c r="Q35" s="44"/>
      <c r="R35" s="44"/>
      <c r="S35" s="44"/>
      <c r="T35" s="44"/>
      <c r="U35" s="47"/>
      <c r="V35" s="43"/>
      <c r="W35" s="44"/>
      <c r="X35" s="44"/>
      <c r="Y35" s="44"/>
      <c r="Z35" s="44"/>
      <c r="AA35" s="44"/>
      <c r="AB35" s="44"/>
      <c r="AC35" s="44"/>
      <c r="AD35" s="44"/>
      <c r="AE35" s="43"/>
    </row>
    <row r="36" spans="1:31" x14ac:dyDescent="0.45">
      <c r="A36" s="35">
        <v>9</v>
      </c>
      <c r="B36" s="36" t="s">
        <v>77</v>
      </c>
      <c r="C36" s="37" t="s">
        <v>92</v>
      </c>
      <c r="D36" s="36" t="s">
        <v>93</v>
      </c>
      <c r="E36" s="38" t="s">
        <v>60</v>
      </c>
      <c r="F36" s="37"/>
      <c r="G36" s="37"/>
      <c r="H36" s="37"/>
      <c r="I36" s="39">
        <v>8</v>
      </c>
      <c r="J36" s="37">
        <v>1</v>
      </c>
      <c r="K36" s="37">
        <v>0</v>
      </c>
      <c r="L36" s="37">
        <v>0</v>
      </c>
      <c r="M36" s="36">
        <v>400</v>
      </c>
      <c r="N36" s="37">
        <v>2</v>
      </c>
      <c r="O36" s="37"/>
      <c r="P36" s="37">
        <v>400</v>
      </c>
      <c r="Q36" s="37"/>
      <c r="R36" s="37"/>
      <c r="S36" s="37"/>
      <c r="T36" s="37"/>
      <c r="U36" s="40" t="s">
        <v>94</v>
      </c>
      <c r="V36" s="36" t="s">
        <v>62</v>
      </c>
      <c r="W36" s="37" t="s">
        <v>68</v>
      </c>
      <c r="X36" s="37">
        <v>12</v>
      </c>
      <c r="Y36" s="37">
        <v>10</v>
      </c>
      <c r="Z36" s="37">
        <v>120</v>
      </c>
      <c r="AA36" s="37">
        <v>2</v>
      </c>
      <c r="AB36" s="37"/>
      <c r="AC36" s="37">
        <v>120</v>
      </c>
      <c r="AD36" s="37">
        <v>21</v>
      </c>
      <c r="AE36" s="36" t="s">
        <v>60</v>
      </c>
    </row>
    <row r="37" spans="1:31" x14ac:dyDescent="0.45">
      <c r="A37" s="35"/>
      <c r="B37" s="36" t="s">
        <v>77</v>
      </c>
      <c r="C37" s="37" t="s">
        <v>92</v>
      </c>
      <c r="D37" s="36" t="s">
        <v>93</v>
      </c>
      <c r="E37" s="38" t="s">
        <v>23</v>
      </c>
      <c r="F37" s="37">
        <v>15816</v>
      </c>
      <c r="G37" s="37">
        <v>73</v>
      </c>
      <c r="H37" s="37">
        <v>6675</v>
      </c>
      <c r="I37" s="39">
        <v>8</v>
      </c>
      <c r="J37" s="37">
        <v>1</v>
      </c>
      <c r="K37" s="37">
        <v>0</v>
      </c>
      <c r="L37" s="37">
        <v>38</v>
      </c>
      <c r="M37" s="36">
        <v>438</v>
      </c>
      <c r="N37" s="37">
        <v>1</v>
      </c>
      <c r="O37" s="37">
        <v>438</v>
      </c>
      <c r="P37" s="37"/>
      <c r="Q37" s="37"/>
      <c r="R37" s="37"/>
      <c r="S37" s="37"/>
      <c r="T37" s="37"/>
      <c r="U37" s="40"/>
      <c r="V37" s="36"/>
      <c r="W37" s="37"/>
      <c r="X37" s="37"/>
      <c r="Y37" s="37"/>
      <c r="Z37" s="37"/>
      <c r="AA37" s="37"/>
      <c r="AB37" s="37"/>
      <c r="AC37" s="37"/>
      <c r="AD37" s="37"/>
      <c r="AE37" s="36" t="s">
        <v>95</v>
      </c>
    </row>
    <row r="38" spans="1:31" x14ac:dyDescent="0.45">
      <c r="A38" s="35"/>
      <c r="B38" s="36" t="s">
        <v>77</v>
      </c>
      <c r="C38" s="37" t="s">
        <v>92</v>
      </c>
      <c r="D38" s="36" t="s">
        <v>93</v>
      </c>
      <c r="E38" s="38" t="s">
        <v>60</v>
      </c>
      <c r="F38" s="37"/>
      <c r="G38" s="37"/>
      <c r="H38" s="37"/>
      <c r="I38" s="39">
        <v>8</v>
      </c>
      <c r="J38" s="37">
        <v>8</v>
      </c>
      <c r="K38" s="37">
        <v>0</v>
      </c>
      <c r="L38" s="37">
        <v>0</v>
      </c>
      <c r="M38" s="36">
        <v>3200</v>
      </c>
      <c r="N38" s="37">
        <v>1</v>
      </c>
      <c r="O38" s="37">
        <v>3200</v>
      </c>
      <c r="P38" s="37"/>
      <c r="Q38" s="37"/>
      <c r="R38" s="37"/>
      <c r="S38" s="37"/>
      <c r="T38" s="37"/>
      <c r="U38" s="40"/>
      <c r="V38" s="36"/>
      <c r="W38" s="37"/>
      <c r="X38" s="37"/>
      <c r="Y38" s="37"/>
      <c r="Z38" s="37"/>
      <c r="AA38" s="37"/>
      <c r="AB38" s="37"/>
      <c r="AC38" s="37"/>
      <c r="AD38" s="37"/>
      <c r="AE38" s="36" t="s">
        <v>69</v>
      </c>
    </row>
    <row r="39" spans="1:31" s="48" customFormat="1" x14ac:dyDescent="0.45">
      <c r="A39" s="42"/>
      <c r="B39" s="43"/>
      <c r="C39" s="44"/>
      <c r="D39" s="43"/>
      <c r="E39" s="45"/>
      <c r="F39" s="44"/>
      <c r="G39" s="44"/>
      <c r="H39" s="44"/>
      <c r="I39" s="46"/>
      <c r="J39" s="44"/>
      <c r="K39" s="44"/>
      <c r="L39" s="44"/>
      <c r="M39" s="43"/>
      <c r="N39" s="44"/>
      <c r="O39" s="44"/>
      <c r="P39" s="44"/>
      <c r="Q39" s="44"/>
      <c r="R39" s="44"/>
      <c r="S39" s="44"/>
      <c r="T39" s="44"/>
      <c r="U39" s="47"/>
      <c r="V39" s="43"/>
      <c r="W39" s="44"/>
      <c r="X39" s="44"/>
      <c r="Y39" s="44"/>
      <c r="Z39" s="44"/>
      <c r="AA39" s="44"/>
      <c r="AB39" s="44"/>
      <c r="AC39" s="44"/>
      <c r="AD39" s="44"/>
      <c r="AE39" s="43"/>
    </row>
    <row r="40" spans="1:31" s="58" customFormat="1" ht="19.5" customHeight="1" x14ac:dyDescent="0.45">
      <c r="A40" s="35">
        <v>10</v>
      </c>
      <c r="B40" s="36" t="s">
        <v>70</v>
      </c>
      <c r="C40" s="37" t="s">
        <v>96</v>
      </c>
      <c r="D40" s="36" t="s">
        <v>97</v>
      </c>
      <c r="E40" s="38" t="s">
        <v>60</v>
      </c>
      <c r="F40" s="37"/>
      <c r="G40" s="37"/>
      <c r="H40" s="37"/>
      <c r="I40" s="39">
        <v>8</v>
      </c>
      <c r="J40" s="37">
        <v>2</v>
      </c>
      <c r="K40" s="37">
        <v>0</v>
      </c>
      <c r="L40" s="37">
        <v>0</v>
      </c>
      <c r="M40" s="36">
        <v>800</v>
      </c>
      <c r="N40" s="37">
        <v>2</v>
      </c>
      <c r="O40" s="37"/>
      <c r="P40" s="37">
        <v>800</v>
      </c>
      <c r="Q40" s="37"/>
      <c r="R40" s="37"/>
      <c r="S40" s="37"/>
      <c r="T40" s="37"/>
      <c r="U40" s="40" t="s">
        <v>98</v>
      </c>
      <c r="V40" s="36" t="s">
        <v>62</v>
      </c>
      <c r="W40" s="37" t="s">
        <v>68</v>
      </c>
      <c r="X40" s="37">
        <v>24</v>
      </c>
      <c r="Y40" s="37">
        <v>6</v>
      </c>
      <c r="Z40" s="37">
        <v>144</v>
      </c>
      <c r="AA40" s="37">
        <v>2</v>
      </c>
      <c r="AB40" s="37"/>
      <c r="AC40" s="37">
        <v>144</v>
      </c>
      <c r="AD40" s="37">
        <v>21</v>
      </c>
      <c r="AE40" s="36" t="s">
        <v>60</v>
      </c>
    </row>
    <row r="41" spans="1:31" s="58" customFormat="1" x14ac:dyDescent="0.45">
      <c r="A41" s="35"/>
      <c r="B41" s="36" t="s">
        <v>70</v>
      </c>
      <c r="C41" s="37" t="s">
        <v>96</v>
      </c>
      <c r="D41" s="36" t="s">
        <v>97</v>
      </c>
      <c r="E41" s="38" t="s">
        <v>60</v>
      </c>
      <c r="F41" s="37"/>
      <c r="G41" s="37"/>
      <c r="H41" s="37"/>
      <c r="I41" s="39">
        <v>8</v>
      </c>
      <c r="J41" s="37">
        <v>18</v>
      </c>
      <c r="K41" s="37">
        <v>0</v>
      </c>
      <c r="L41" s="37">
        <v>0</v>
      </c>
      <c r="M41" s="36">
        <v>7200</v>
      </c>
      <c r="N41" s="37">
        <v>1</v>
      </c>
      <c r="O41" s="37">
        <v>7200</v>
      </c>
      <c r="P41" s="37"/>
      <c r="Q41" s="37"/>
      <c r="R41" s="37"/>
      <c r="S41" s="37"/>
      <c r="T41" s="37"/>
      <c r="U41" s="40"/>
      <c r="V41" s="36"/>
      <c r="W41" s="37"/>
      <c r="X41" s="37"/>
      <c r="Y41" s="37"/>
      <c r="Z41" s="37"/>
      <c r="AA41" s="37"/>
      <c r="AB41" s="37"/>
      <c r="AC41" s="123" t="s">
        <v>99</v>
      </c>
      <c r="AD41" s="124"/>
      <c r="AE41" s="125"/>
    </row>
    <row r="42" spans="1:31" s="58" customFormat="1" x14ac:dyDescent="0.45">
      <c r="A42" s="35"/>
      <c r="B42" s="36" t="s">
        <v>70</v>
      </c>
      <c r="C42" s="37" t="s">
        <v>96</v>
      </c>
      <c r="D42" s="36" t="s">
        <v>97</v>
      </c>
      <c r="E42" s="38" t="s">
        <v>60</v>
      </c>
      <c r="F42" s="37"/>
      <c r="G42" s="37"/>
      <c r="H42" s="37"/>
      <c r="I42" s="39">
        <v>8</v>
      </c>
      <c r="J42" s="37">
        <v>20</v>
      </c>
      <c r="K42" s="37">
        <v>0</v>
      </c>
      <c r="L42" s="37">
        <v>0</v>
      </c>
      <c r="M42" s="36">
        <v>8000</v>
      </c>
      <c r="N42" s="37">
        <v>1</v>
      </c>
      <c r="O42" s="37">
        <v>8000</v>
      </c>
      <c r="P42" s="37"/>
      <c r="Q42" s="37"/>
      <c r="R42" s="37"/>
      <c r="S42" s="37"/>
      <c r="T42" s="37"/>
      <c r="U42" s="40"/>
      <c r="V42" s="36"/>
      <c r="W42" s="37"/>
      <c r="X42" s="37"/>
      <c r="Y42" s="37"/>
      <c r="Z42" s="37"/>
      <c r="AA42" s="37"/>
      <c r="AB42" s="37"/>
      <c r="AC42" s="37"/>
      <c r="AD42" s="37"/>
      <c r="AE42" s="36" t="s">
        <v>69</v>
      </c>
    </row>
    <row r="43" spans="1:31" s="48" customFormat="1" x14ac:dyDescent="0.45">
      <c r="A43" s="42"/>
      <c r="B43" s="43"/>
      <c r="C43" s="44"/>
      <c r="D43" s="43"/>
      <c r="E43" s="45"/>
      <c r="F43" s="44"/>
      <c r="G43" s="44"/>
      <c r="H43" s="44"/>
      <c r="I43" s="46"/>
      <c r="J43" s="44"/>
      <c r="K43" s="44"/>
      <c r="L43" s="44"/>
      <c r="M43" s="43"/>
      <c r="N43" s="44"/>
      <c r="O43" s="44"/>
      <c r="P43" s="44"/>
      <c r="Q43" s="44"/>
      <c r="R43" s="44"/>
      <c r="S43" s="44"/>
      <c r="T43" s="44"/>
      <c r="U43" s="47"/>
      <c r="V43" s="43"/>
      <c r="W43" s="44"/>
      <c r="X43" s="44"/>
      <c r="Y43" s="44"/>
      <c r="Z43" s="44"/>
      <c r="AA43" s="44"/>
      <c r="AB43" s="44"/>
      <c r="AC43" s="44"/>
      <c r="AD43" s="44"/>
      <c r="AE43" s="43"/>
    </row>
    <row r="44" spans="1:31" x14ac:dyDescent="0.45">
      <c r="A44" s="35">
        <v>11</v>
      </c>
      <c r="B44" s="36" t="s">
        <v>70</v>
      </c>
      <c r="C44" s="37" t="s">
        <v>100</v>
      </c>
      <c r="D44" s="36" t="s">
        <v>101</v>
      </c>
      <c r="E44" s="38" t="s">
        <v>60</v>
      </c>
      <c r="F44" s="37"/>
      <c r="G44" s="37"/>
      <c r="H44" s="37"/>
      <c r="I44" s="39">
        <v>8</v>
      </c>
      <c r="J44" s="37">
        <v>1</v>
      </c>
      <c r="K44" s="37">
        <v>0</v>
      </c>
      <c r="L44" s="37">
        <v>0</v>
      </c>
      <c r="M44" s="36">
        <v>400</v>
      </c>
      <c r="N44" s="37">
        <v>2</v>
      </c>
      <c r="O44" s="37"/>
      <c r="P44" s="37">
        <v>400</v>
      </c>
      <c r="Q44" s="37"/>
      <c r="R44" s="37"/>
      <c r="S44" s="37"/>
      <c r="T44" s="37"/>
      <c r="U44" s="40" t="s">
        <v>102</v>
      </c>
      <c r="V44" s="36" t="s">
        <v>62</v>
      </c>
      <c r="W44" s="37" t="s">
        <v>68</v>
      </c>
      <c r="X44" s="37">
        <v>6</v>
      </c>
      <c r="Y44" s="37">
        <v>16</v>
      </c>
      <c r="Z44" s="37">
        <v>96</v>
      </c>
      <c r="AA44" s="37">
        <v>2</v>
      </c>
      <c r="AB44" s="37"/>
      <c r="AC44" s="37">
        <v>96</v>
      </c>
      <c r="AD44" s="37">
        <v>23</v>
      </c>
      <c r="AE44" s="36" t="s">
        <v>60</v>
      </c>
    </row>
    <row r="45" spans="1:31" x14ac:dyDescent="0.45">
      <c r="A45" s="35"/>
      <c r="B45" s="36" t="s">
        <v>70</v>
      </c>
      <c r="C45" s="37" t="s">
        <v>100</v>
      </c>
      <c r="D45" s="36" t="s">
        <v>101</v>
      </c>
      <c r="E45" s="38" t="s">
        <v>60</v>
      </c>
      <c r="F45" s="37"/>
      <c r="G45" s="37"/>
      <c r="H45" s="37"/>
      <c r="I45" s="39">
        <v>8</v>
      </c>
      <c r="J45" s="37">
        <v>10</v>
      </c>
      <c r="K45" s="37">
        <v>0</v>
      </c>
      <c r="L45" s="37">
        <v>0</v>
      </c>
      <c r="M45" s="36">
        <v>4000</v>
      </c>
      <c r="N45" s="37">
        <v>1</v>
      </c>
      <c r="O45" s="37">
        <v>4000</v>
      </c>
      <c r="P45" s="37"/>
      <c r="Q45" s="37"/>
      <c r="R45" s="37"/>
      <c r="S45" s="37"/>
      <c r="T45" s="37"/>
      <c r="U45" s="40"/>
      <c r="V45" s="36"/>
      <c r="W45" s="37"/>
      <c r="X45" s="37"/>
      <c r="Y45" s="37"/>
      <c r="Z45" s="37"/>
      <c r="AA45" s="37"/>
      <c r="AB45" s="37"/>
      <c r="AC45" s="37"/>
      <c r="AD45" s="37"/>
      <c r="AE45" s="36" t="s">
        <v>69</v>
      </c>
    </row>
    <row r="46" spans="1:31" x14ac:dyDescent="0.45">
      <c r="A46" s="35"/>
      <c r="B46" s="36" t="s">
        <v>70</v>
      </c>
      <c r="C46" s="37" t="s">
        <v>100</v>
      </c>
      <c r="D46" s="36" t="s">
        <v>101</v>
      </c>
      <c r="E46" s="38" t="s">
        <v>60</v>
      </c>
      <c r="F46" s="37"/>
      <c r="G46" s="37"/>
      <c r="H46" s="37"/>
      <c r="I46" s="39">
        <v>8</v>
      </c>
      <c r="J46" s="37">
        <v>15</v>
      </c>
      <c r="K46" s="37">
        <v>0</v>
      </c>
      <c r="L46" s="37">
        <v>0</v>
      </c>
      <c r="M46" s="36">
        <v>6000</v>
      </c>
      <c r="N46" s="37">
        <v>1</v>
      </c>
      <c r="O46" s="37">
        <v>6000</v>
      </c>
      <c r="P46" s="37"/>
      <c r="Q46" s="37"/>
      <c r="R46" s="37"/>
      <c r="S46" s="37"/>
      <c r="T46" s="37"/>
      <c r="U46" s="40"/>
      <c r="V46" s="36"/>
      <c r="W46" s="37"/>
      <c r="X46" s="37"/>
      <c r="Y46" s="37"/>
      <c r="Z46" s="37"/>
      <c r="AA46" s="37"/>
      <c r="AB46" s="37"/>
      <c r="AC46" s="37"/>
      <c r="AD46" s="37"/>
      <c r="AE46" s="36" t="s">
        <v>69</v>
      </c>
    </row>
    <row r="47" spans="1:31" s="48" customFormat="1" x14ac:dyDescent="0.45">
      <c r="A47" s="42"/>
      <c r="B47" s="43"/>
      <c r="C47" s="44"/>
      <c r="D47" s="43"/>
      <c r="E47" s="45"/>
      <c r="F47" s="44"/>
      <c r="G47" s="44"/>
      <c r="H47" s="44"/>
      <c r="I47" s="46"/>
      <c r="J47" s="44"/>
      <c r="K47" s="44"/>
      <c r="L47" s="44"/>
      <c r="M47" s="43"/>
      <c r="N47" s="44"/>
      <c r="O47" s="44"/>
      <c r="P47" s="44"/>
      <c r="Q47" s="44"/>
      <c r="R47" s="44"/>
      <c r="S47" s="44"/>
      <c r="T47" s="44"/>
      <c r="U47" s="47"/>
      <c r="V47" s="43"/>
      <c r="W47" s="44"/>
      <c r="X47" s="44"/>
      <c r="Y47" s="44"/>
      <c r="Z47" s="44"/>
      <c r="AA47" s="44"/>
      <c r="AB47" s="44"/>
      <c r="AC47" s="44"/>
      <c r="AD47" s="44"/>
      <c r="AE47" s="43"/>
    </row>
    <row r="48" spans="1:31" x14ac:dyDescent="0.45">
      <c r="A48" s="35">
        <v>12</v>
      </c>
      <c r="B48" s="36" t="s">
        <v>70</v>
      </c>
      <c r="C48" s="37" t="s">
        <v>103</v>
      </c>
      <c r="D48" s="36" t="s">
        <v>66</v>
      </c>
      <c r="E48" s="38" t="s">
        <v>60</v>
      </c>
      <c r="F48" s="37"/>
      <c r="G48" s="37"/>
      <c r="H48" s="37"/>
      <c r="I48" s="39">
        <v>8</v>
      </c>
      <c r="J48" s="37">
        <v>0</v>
      </c>
      <c r="K48" s="37">
        <v>2</v>
      </c>
      <c r="L48" s="37">
        <v>0</v>
      </c>
      <c r="M48" s="36">
        <v>200</v>
      </c>
      <c r="N48" s="37">
        <v>2</v>
      </c>
      <c r="O48" s="37"/>
      <c r="P48" s="37">
        <v>200</v>
      </c>
      <c r="Q48" s="37"/>
      <c r="R48" s="37"/>
      <c r="S48" s="37"/>
      <c r="T48" s="37"/>
      <c r="U48" s="40" t="s">
        <v>104</v>
      </c>
      <c r="V48" s="36" t="s">
        <v>62</v>
      </c>
      <c r="W48" s="37" t="s">
        <v>68</v>
      </c>
      <c r="X48" s="37">
        <v>13.5</v>
      </c>
      <c r="Y48" s="37">
        <v>11</v>
      </c>
      <c r="Z48" s="37">
        <v>148.5</v>
      </c>
      <c r="AA48" s="37">
        <v>2</v>
      </c>
      <c r="AB48" s="37"/>
      <c r="AC48" s="37">
        <v>148.5</v>
      </c>
      <c r="AD48" s="37">
        <v>46</v>
      </c>
      <c r="AE48" s="36" t="s">
        <v>60</v>
      </c>
    </row>
    <row r="49" spans="1:31" x14ac:dyDescent="0.45">
      <c r="A49" s="35"/>
      <c r="B49" s="36" t="s">
        <v>70</v>
      </c>
      <c r="C49" s="37" t="s">
        <v>103</v>
      </c>
      <c r="D49" s="36" t="s">
        <v>66</v>
      </c>
      <c r="E49" s="38" t="s">
        <v>60</v>
      </c>
      <c r="F49" s="37"/>
      <c r="G49" s="37"/>
      <c r="H49" s="37"/>
      <c r="I49" s="39">
        <v>8</v>
      </c>
      <c r="J49" s="37">
        <v>7</v>
      </c>
      <c r="K49" s="37">
        <v>0</v>
      </c>
      <c r="L49" s="37">
        <v>0</v>
      </c>
      <c r="M49" s="36">
        <v>2800</v>
      </c>
      <c r="N49" s="37">
        <v>1</v>
      </c>
      <c r="O49" s="37">
        <v>2800</v>
      </c>
      <c r="P49" s="37"/>
      <c r="Q49" s="37"/>
      <c r="R49" s="37"/>
      <c r="S49" s="37"/>
      <c r="T49" s="37"/>
      <c r="U49" s="40"/>
      <c r="V49" s="36"/>
      <c r="W49" s="37"/>
      <c r="X49" s="37"/>
      <c r="Y49" s="37"/>
      <c r="Z49" s="37"/>
      <c r="AA49" s="37"/>
      <c r="AB49" s="37"/>
      <c r="AC49" s="37"/>
      <c r="AD49" s="37"/>
      <c r="AE49" s="36" t="s">
        <v>69</v>
      </c>
    </row>
    <row r="50" spans="1:31" s="48" customFormat="1" x14ac:dyDescent="0.45">
      <c r="A50" s="42"/>
      <c r="B50" s="43"/>
      <c r="C50" s="44"/>
      <c r="D50" s="43"/>
      <c r="E50" s="45"/>
      <c r="F50" s="44"/>
      <c r="G50" s="44"/>
      <c r="H50" s="44"/>
      <c r="I50" s="46"/>
      <c r="J50" s="44"/>
      <c r="K50" s="44"/>
      <c r="L50" s="44"/>
      <c r="M50" s="43"/>
      <c r="N50" s="44"/>
      <c r="O50" s="44"/>
      <c r="P50" s="44"/>
      <c r="Q50" s="44"/>
      <c r="R50" s="44"/>
      <c r="S50" s="44"/>
      <c r="T50" s="44"/>
      <c r="U50" s="47"/>
      <c r="V50" s="43"/>
      <c r="W50" s="44"/>
      <c r="X50" s="44"/>
      <c r="Y50" s="44"/>
      <c r="Z50" s="44"/>
      <c r="AA50" s="44"/>
      <c r="AB50" s="44"/>
      <c r="AC50" s="44"/>
      <c r="AD50" s="44"/>
      <c r="AE50" s="43"/>
    </row>
    <row r="51" spans="1:31" x14ac:dyDescent="0.45">
      <c r="A51" s="35">
        <v>13</v>
      </c>
      <c r="B51" s="36" t="s">
        <v>77</v>
      </c>
      <c r="C51" s="37" t="s">
        <v>105</v>
      </c>
      <c r="D51" s="36" t="s">
        <v>106</v>
      </c>
      <c r="E51" s="38" t="s">
        <v>60</v>
      </c>
      <c r="F51" s="37"/>
      <c r="G51" s="37"/>
      <c r="H51" s="37"/>
      <c r="I51" s="39">
        <v>8</v>
      </c>
      <c r="J51" s="37">
        <v>1</v>
      </c>
      <c r="K51" s="37">
        <v>0</v>
      </c>
      <c r="L51" s="37">
        <v>0</v>
      </c>
      <c r="M51" s="36">
        <v>400</v>
      </c>
      <c r="N51" s="37">
        <v>2</v>
      </c>
      <c r="O51" s="37"/>
      <c r="P51" s="37">
        <v>400</v>
      </c>
      <c r="Q51" s="37"/>
      <c r="R51" s="37"/>
      <c r="S51" s="37"/>
      <c r="T51" s="37"/>
      <c r="U51" s="40" t="s">
        <v>107</v>
      </c>
      <c r="V51" s="36" t="s">
        <v>62</v>
      </c>
      <c r="W51" s="37" t="s">
        <v>68</v>
      </c>
      <c r="X51" s="37">
        <v>10</v>
      </c>
      <c r="Y51" s="37">
        <v>8</v>
      </c>
      <c r="Z51" s="37">
        <v>80</v>
      </c>
      <c r="AA51" s="37">
        <v>2</v>
      </c>
      <c r="AB51" s="37"/>
      <c r="AC51" s="37">
        <v>80</v>
      </c>
      <c r="AD51" s="37">
        <v>17</v>
      </c>
      <c r="AE51" s="36" t="s">
        <v>60</v>
      </c>
    </row>
    <row r="52" spans="1:31" x14ac:dyDescent="0.45">
      <c r="A52" s="35"/>
      <c r="B52" s="36" t="s">
        <v>77</v>
      </c>
      <c r="C52" s="37" t="s">
        <v>105</v>
      </c>
      <c r="D52" s="36" t="s">
        <v>106</v>
      </c>
      <c r="E52" s="38" t="s">
        <v>60</v>
      </c>
      <c r="F52" s="37"/>
      <c r="G52" s="37"/>
      <c r="H52" s="37"/>
      <c r="I52" s="39">
        <v>8</v>
      </c>
      <c r="J52" s="37">
        <v>5</v>
      </c>
      <c r="K52" s="37">
        <v>0</v>
      </c>
      <c r="L52" s="37">
        <v>0</v>
      </c>
      <c r="M52" s="36">
        <v>2000</v>
      </c>
      <c r="N52" s="37">
        <v>1</v>
      </c>
      <c r="O52" s="37">
        <v>2000</v>
      </c>
      <c r="P52" s="37"/>
      <c r="Q52" s="37"/>
      <c r="R52" s="37"/>
      <c r="S52" s="37"/>
      <c r="T52" s="37"/>
      <c r="U52" s="40"/>
      <c r="V52" s="36"/>
      <c r="W52" s="37"/>
      <c r="X52" s="37"/>
      <c r="Y52" s="37"/>
      <c r="Z52" s="37"/>
      <c r="AA52" s="37"/>
      <c r="AB52" s="37"/>
      <c r="AC52" s="37"/>
      <c r="AD52" s="37"/>
      <c r="AE52" s="36" t="s">
        <v>69</v>
      </c>
    </row>
    <row r="53" spans="1:31" s="48" customFormat="1" x14ac:dyDescent="0.45">
      <c r="A53" s="42"/>
      <c r="B53" s="43"/>
      <c r="C53" s="44"/>
      <c r="D53" s="43"/>
      <c r="E53" s="45"/>
      <c r="F53" s="44"/>
      <c r="G53" s="44"/>
      <c r="H53" s="44"/>
      <c r="I53" s="46"/>
      <c r="J53" s="44"/>
      <c r="K53" s="44"/>
      <c r="L53" s="44"/>
      <c r="M53" s="43"/>
      <c r="N53" s="44"/>
      <c r="O53" s="44"/>
      <c r="P53" s="44"/>
      <c r="Q53" s="44"/>
      <c r="R53" s="44"/>
      <c r="S53" s="44"/>
      <c r="T53" s="44"/>
      <c r="U53" s="47"/>
      <c r="V53" s="43"/>
      <c r="W53" s="44"/>
      <c r="X53" s="44"/>
      <c r="Y53" s="44"/>
      <c r="Z53" s="44"/>
      <c r="AA53" s="44"/>
      <c r="AB53" s="44"/>
      <c r="AC53" s="44"/>
      <c r="AD53" s="44"/>
      <c r="AE53" s="43"/>
    </row>
    <row r="54" spans="1:31" x14ac:dyDescent="0.45">
      <c r="A54" s="35">
        <v>14</v>
      </c>
      <c r="B54" s="36" t="s">
        <v>70</v>
      </c>
      <c r="C54" s="37" t="s">
        <v>108</v>
      </c>
      <c r="D54" s="36" t="s">
        <v>109</v>
      </c>
      <c r="E54" s="38" t="s">
        <v>60</v>
      </c>
      <c r="F54" s="37"/>
      <c r="G54" s="37"/>
      <c r="H54" s="37"/>
      <c r="I54" s="39">
        <v>8</v>
      </c>
      <c r="J54" s="37">
        <v>2</v>
      </c>
      <c r="K54" s="37">
        <v>0</v>
      </c>
      <c r="L54" s="37">
        <v>0</v>
      </c>
      <c r="M54" s="36">
        <v>800</v>
      </c>
      <c r="N54" s="37">
        <v>2</v>
      </c>
      <c r="O54" s="37"/>
      <c r="P54" s="37">
        <v>800</v>
      </c>
      <c r="Q54" s="37"/>
      <c r="R54" s="37"/>
      <c r="S54" s="37"/>
      <c r="T54" s="37"/>
      <c r="U54" s="40" t="s">
        <v>110</v>
      </c>
      <c r="V54" s="36" t="s">
        <v>62</v>
      </c>
      <c r="W54" s="37" t="s">
        <v>68</v>
      </c>
      <c r="X54" s="37">
        <v>14</v>
      </c>
      <c r="Y54" s="37">
        <v>9</v>
      </c>
      <c r="Z54" s="37">
        <v>126</v>
      </c>
      <c r="AA54" s="37">
        <v>2</v>
      </c>
      <c r="AB54" s="37"/>
      <c r="AC54" s="37">
        <v>126</v>
      </c>
      <c r="AD54" s="37"/>
      <c r="AE54" s="36"/>
    </row>
    <row r="55" spans="1:31" x14ac:dyDescent="0.45">
      <c r="A55" s="35"/>
      <c r="B55" s="36"/>
      <c r="C55" s="37"/>
      <c r="D55" s="36"/>
      <c r="E55" s="38"/>
      <c r="F55" s="37"/>
      <c r="G55" s="37"/>
      <c r="H55" s="37"/>
      <c r="I55" s="39"/>
      <c r="J55" s="37"/>
      <c r="K55" s="37"/>
      <c r="L55" s="37"/>
      <c r="M55" s="36"/>
      <c r="N55" s="37"/>
      <c r="O55" s="37"/>
      <c r="P55" s="37"/>
      <c r="Q55" s="37"/>
      <c r="R55" s="37"/>
      <c r="S55" s="37"/>
      <c r="T55" s="37"/>
      <c r="U55" s="40"/>
      <c r="V55" s="36"/>
      <c r="W55" s="36" t="s">
        <v>68</v>
      </c>
      <c r="X55" s="37">
        <v>14</v>
      </c>
      <c r="Y55" s="37">
        <v>9</v>
      </c>
      <c r="Z55" s="37">
        <v>126</v>
      </c>
      <c r="AA55" s="37">
        <v>2</v>
      </c>
      <c r="AB55" s="37"/>
      <c r="AC55" s="37">
        <v>126</v>
      </c>
      <c r="AD55" s="37">
        <v>10</v>
      </c>
      <c r="AE55" s="36" t="s">
        <v>60</v>
      </c>
    </row>
    <row r="56" spans="1:31" s="48" customFormat="1" x14ac:dyDescent="0.45">
      <c r="A56" s="42"/>
      <c r="B56" s="43"/>
      <c r="C56" s="44"/>
      <c r="D56" s="43"/>
      <c r="E56" s="45"/>
      <c r="F56" s="44"/>
      <c r="G56" s="44"/>
      <c r="H56" s="44"/>
      <c r="I56" s="46"/>
      <c r="J56" s="44"/>
      <c r="K56" s="44"/>
      <c r="L56" s="44"/>
      <c r="M56" s="43"/>
      <c r="N56" s="44"/>
      <c r="O56" s="44"/>
      <c r="P56" s="44"/>
      <c r="Q56" s="44"/>
      <c r="R56" s="44"/>
      <c r="S56" s="44"/>
      <c r="T56" s="44"/>
      <c r="U56" s="47"/>
      <c r="V56" s="43"/>
      <c r="W56" s="43"/>
      <c r="X56" s="44"/>
      <c r="Y56" s="44"/>
      <c r="Z56" s="44"/>
      <c r="AA56" s="44"/>
      <c r="AB56" s="44"/>
      <c r="AC56" s="44"/>
      <c r="AD56" s="44"/>
      <c r="AE56" s="43"/>
    </row>
    <row r="57" spans="1:31" x14ac:dyDescent="0.45">
      <c r="A57" s="59">
        <v>15</v>
      </c>
      <c r="B57" s="60" t="s">
        <v>77</v>
      </c>
      <c r="C57" s="61" t="s">
        <v>111</v>
      </c>
      <c r="D57" s="60" t="s">
        <v>112</v>
      </c>
      <c r="E57" s="60" t="s">
        <v>60</v>
      </c>
      <c r="F57" s="61"/>
      <c r="G57" s="61"/>
      <c r="H57" s="61"/>
      <c r="I57" s="62">
        <v>8</v>
      </c>
      <c r="J57" s="61">
        <v>0</v>
      </c>
      <c r="K57" s="61">
        <v>2</v>
      </c>
      <c r="L57" s="61">
        <v>0</v>
      </c>
      <c r="M57" s="60">
        <v>200</v>
      </c>
      <c r="N57" s="61">
        <v>2</v>
      </c>
      <c r="O57" s="61"/>
      <c r="P57" s="61">
        <v>200</v>
      </c>
      <c r="Q57" s="61"/>
      <c r="R57" s="61"/>
      <c r="S57" s="61"/>
      <c r="T57" s="61"/>
      <c r="U57" s="60" t="s">
        <v>113</v>
      </c>
      <c r="V57" s="61" t="s">
        <v>62</v>
      </c>
      <c r="W57" s="61" t="s">
        <v>68</v>
      </c>
      <c r="X57" s="61">
        <v>3</v>
      </c>
      <c r="Y57" s="61">
        <v>8</v>
      </c>
      <c r="Z57" s="61">
        <v>24</v>
      </c>
      <c r="AA57" s="61"/>
      <c r="AB57" s="61"/>
      <c r="AC57" s="61"/>
      <c r="AD57" s="61">
        <v>1</v>
      </c>
      <c r="AE57" s="60"/>
    </row>
    <row r="58" spans="1:31" x14ac:dyDescent="0.45">
      <c r="A58" s="59"/>
      <c r="B58" s="60"/>
      <c r="C58" s="61"/>
      <c r="D58" s="60"/>
      <c r="E58" s="60"/>
      <c r="F58" s="61"/>
      <c r="G58" s="61"/>
      <c r="H58" s="61"/>
      <c r="I58" s="62">
        <v>8</v>
      </c>
      <c r="J58" s="61">
        <v>28</v>
      </c>
      <c r="K58" s="61">
        <v>0</v>
      </c>
      <c r="L58" s="61">
        <v>0</v>
      </c>
      <c r="M58" s="60">
        <v>11200</v>
      </c>
      <c r="N58" s="61">
        <v>1</v>
      </c>
      <c r="O58" s="61">
        <v>11200</v>
      </c>
      <c r="P58" s="61"/>
      <c r="Q58" s="61"/>
      <c r="R58" s="61"/>
      <c r="S58" s="61"/>
      <c r="T58" s="61"/>
      <c r="U58" s="60"/>
      <c r="V58" s="60"/>
      <c r="W58" s="61"/>
      <c r="X58" s="61"/>
      <c r="Y58" s="61"/>
      <c r="Z58" s="61"/>
      <c r="AA58" s="61"/>
      <c r="AB58" s="61"/>
      <c r="AC58" s="61"/>
      <c r="AD58" s="61"/>
      <c r="AE58" s="60" t="s">
        <v>114</v>
      </c>
    </row>
    <row r="59" spans="1:31" s="48" customFormat="1" x14ac:dyDescent="0.45">
      <c r="A59" s="42"/>
      <c r="B59" s="43"/>
      <c r="C59" s="44"/>
      <c r="D59" s="43"/>
      <c r="E59" s="43"/>
      <c r="F59" s="44"/>
      <c r="G59" s="44"/>
      <c r="H59" s="44"/>
      <c r="I59" s="46"/>
      <c r="J59" s="44"/>
      <c r="K59" s="44"/>
      <c r="L59" s="44"/>
      <c r="M59" s="43"/>
      <c r="N59" s="44"/>
      <c r="O59" s="44"/>
      <c r="P59" s="44"/>
      <c r="Q59" s="44"/>
      <c r="R59" s="44"/>
      <c r="S59" s="44"/>
      <c r="T59" s="44"/>
      <c r="U59" s="43"/>
      <c r="V59" s="44"/>
      <c r="W59" s="43"/>
      <c r="X59" s="44"/>
      <c r="Y59" s="44"/>
      <c r="Z59" s="44"/>
      <c r="AA59" s="44"/>
      <c r="AB59" s="44"/>
      <c r="AC59" s="44"/>
      <c r="AD59" s="44"/>
      <c r="AE59" s="43"/>
    </row>
    <row r="60" spans="1:31" x14ac:dyDescent="0.45">
      <c r="A60" s="35">
        <v>16</v>
      </c>
      <c r="B60" s="36" t="s">
        <v>57</v>
      </c>
      <c r="C60" s="37" t="s">
        <v>115</v>
      </c>
      <c r="D60" s="36" t="s">
        <v>116</v>
      </c>
      <c r="E60" s="38" t="s">
        <v>60</v>
      </c>
      <c r="F60" s="37"/>
      <c r="G60" s="37"/>
      <c r="H60" s="37"/>
      <c r="I60" s="39">
        <v>8</v>
      </c>
      <c r="J60" s="37">
        <v>0</v>
      </c>
      <c r="K60" s="37">
        <v>3</v>
      </c>
      <c r="L60" s="37">
        <v>0</v>
      </c>
      <c r="M60" s="36">
        <v>200</v>
      </c>
      <c r="N60" s="37">
        <v>2</v>
      </c>
      <c r="O60" s="37"/>
      <c r="P60" s="37">
        <v>200</v>
      </c>
      <c r="Q60" s="37"/>
      <c r="R60" s="37"/>
      <c r="S60" s="37"/>
      <c r="T60" s="37"/>
      <c r="U60" s="40" t="s">
        <v>117</v>
      </c>
      <c r="V60" s="36" t="s">
        <v>62</v>
      </c>
      <c r="W60" s="61" t="s">
        <v>68</v>
      </c>
      <c r="X60" s="37">
        <v>15</v>
      </c>
      <c r="Y60" s="37">
        <v>6</v>
      </c>
      <c r="Z60" s="37">
        <v>90</v>
      </c>
      <c r="AA60" s="37">
        <v>2</v>
      </c>
      <c r="AB60" s="37"/>
      <c r="AC60" s="37">
        <v>90</v>
      </c>
      <c r="AD60" s="37">
        <v>21</v>
      </c>
      <c r="AE60" s="36" t="s">
        <v>118</v>
      </c>
    </row>
    <row r="61" spans="1:31" x14ac:dyDescent="0.45">
      <c r="A61" s="35"/>
      <c r="B61" s="36" t="s">
        <v>57</v>
      </c>
      <c r="C61" s="37" t="s">
        <v>115</v>
      </c>
      <c r="D61" s="36" t="s">
        <v>116</v>
      </c>
      <c r="E61" s="38" t="s">
        <v>60</v>
      </c>
      <c r="F61" s="37"/>
      <c r="G61" s="37"/>
      <c r="H61" s="37"/>
      <c r="I61" s="39">
        <v>8</v>
      </c>
      <c r="J61" s="37">
        <v>20</v>
      </c>
      <c r="K61" s="37">
        <v>0</v>
      </c>
      <c r="L61" s="37">
        <v>0</v>
      </c>
      <c r="M61" s="36">
        <v>8000</v>
      </c>
      <c r="N61" s="37">
        <v>1</v>
      </c>
      <c r="O61" s="37">
        <v>8000</v>
      </c>
      <c r="P61" s="37"/>
      <c r="Q61" s="37"/>
      <c r="R61" s="37"/>
      <c r="S61" s="37"/>
      <c r="T61" s="37"/>
      <c r="U61" s="40"/>
      <c r="V61" s="40"/>
      <c r="W61" s="36"/>
      <c r="X61" s="37"/>
      <c r="Y61" s="37"/>
      <c r="Z61" s="37"/>
      <c r="AA61" s="37"/>
      <c r="AB61" s="37"/>
      <c r="AC61" s="37"/>
      <c r="AD61" s="37"/>
      <c r="AE61" s="36" t="s">
        <v>69</v>
      </c>
    </row>
    <row r="62" spans="1:31" s="48" customFormat="1" x14ac:dyDescent="0.45">
      <c r="A62" s="42"/>
      <c r="B62" s="43"/>
      <c r="C62" s="44"/>
      <c r="D62" s="43"/>
      <c r="E62" s="45"/>
      <c r="F62" s="44"/>
      <c r="G62" s="44"/>
      <c r="H62" s="44"/>
      <c r="I62" s="46"/>
      <c r="J62" s="44"/>
      <c r="K62" s="44"/>
      <c r="L62" s="44"/>
      <c r="M62" s="43"/>
      <c r="N62" s="44"/>
      <c r="O62" s="44"/>
      <c r="P62" s="44"/>
      <c r="Q62" s="44"/>
      <c r="R62" s="44"/>
      <c r="S62" s="44"/>
      <c r="T62" s="44"/>
      <c r="U62" s="47"/>
      <c r="V62" s="44"/>
      <c r="W62" s="44"/>
      <c r="X62" s="44"/>
      <c r="Y62" s="44"/>
      <c r="Z62" s="44"/>
      <c r="AA62" s="44"/>
      <c r="AB62" s="44"/>
      <c r="AC62" s="44"/>
      <c r="AD62" s="44"/>
      <c r="AE62" s="43"/>
    </row>
    <row r="63" spans="1:31" x14ac:dyDescent="0.45">
      <c r="A63" s="59">
        <v>17</v>
      </c>
      <c r="B63" s="60" t="s">
        <v>70</v>
      </c>
      <c r="C63" s="61" t="s">
        <v>119</v>
      </c>
      <c r="D63" s="60" t="s">
        <v>116</v>
      </c>
      <c r="E63" s="60" t="s">
        <v>60</v>
      </c>
      <c r="F63" s="61"/>
      <c r="G63" s="61"/>
      <c r="H63" s="61"/>
      <c r="I63" s="62">
        <v>8</v>
      </c>
      <c r="J63" s="61">
        <v>10</v>
      </c>
      <c r="K63" s="61">
        <v>0</v>
      </c>
      <c r="L63" s="61">
        <v>0</v>
      </c>
      <c r="M63" s="60">
        <v>4000</v>
      </c>
      <c r="N63" s="61">
        <v>1</v>
      </c>
      <c r="O63" s="61">
        <v>4000</v>
      </c>
      <c r="P63" s="61"/>
      <c r="Q63" s="61"/>
      <c r="R63" s="61"/>
      <c r="S63" s="61"/>
      <c r="T63" s="61"/>
      <c r="U63" s="60"/>
      <c r="V63" s="61"/>
      <c r="W63" s="61"/>
      <c r="X63" s="61"/>
      <c r="Y63" s="61"/>
      <c r="Z63" s="61"/>
      <c r="AA63" s="61"/>
      <c r="AB63" s="61"/>
      <c r="AC63" s="61"/>
      <c r="AD63" s="61"/>
      <c r="AE63" s="60" t="s">
        <v>69</v>
      </c>
    </row>
    <row r="64" spans="1:31" s="48" customFormat="1" x14ac:dyDescent="0.45">
      <c r="A64" s="42"/>
      <c r="B64" s="43"/>
      <c r="C64" s="44"/>
      <c r="D64" s="43"/>
      <c r="E64" s="43"/>
      <c r="F64" s="44"/>
      <c r="G64" s="44"/>
      <c r="H64" s="44"/>
      <c r="I64" s="46"/>
      <c r="J64" s="44"/>
      <c r="K64" s="44"/>
      <c r="L64" s="44"/>
      <c r="M64" s="43"/>
      <c r="N64" s="44"/>
      <c r="O64" s="44"/>
      <c r="P64" s="44"/>
      <c r="Q64" s="44"/>
      <c r="R64" s="44"/>
      <c r="S64" s="44"/>
      <c r="T64" s="44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3"/>
    </row>
    <row r="65" spans="1:31" x14ac:dyDescent="0.45">
      <c r="A65" s="35">
        <v>18</v>
      </c>
      <c r="B65" s="36" t="s">
        <v>77</v>
      </c>
      <c r="C65" s="37" t="s">
        <v>120</v>
      </c>
      <c r="D65" s="36" t="s">
        <v>109</v>
      </c>
      <c r="E65" s="38" t="s">
        <v>60</v>
      </c>
      <c r="F65" s="37"/>
      <c r="G65" s="37"/>
      <c r="H65" s="37"/>
      <c r="I65" s="39">
        <v>8</v>
      </c>
      <c r="J65" s="37">
        <v>2</v>
      </c>
      <c r="K65" s="37">
        <v>0</v>
      </c>
      <c r="L65" s="37">
        <v>0</v>
      </c>
      <c r="M65" s="36">
        <v>800</v>
      </c>
      <c r="N65" s="37">
        <v>2</v>
      </c>
      <c r="O65" s="37"/>
      <c r="P65" s="37">
        <v>800</v>
      </c>
      <c r="Q65" s="37"/>
      <c r="R65" s="37"/>
      <c r="S65" s="37"/>
      <c r="T65" s="37"/>
      <c r="U65" s="40" t="s">
        <v>121</v>
      </c>
      <c r="V65" s="36" t="s">
        <v>62</v>
      </c>
      <c r="W65" s="37" t="s">
        <v>68</v>
      </c>
      <c r="X65" s="37">
        <v>9</v>
      </c>
      <c r="Y65" s="37">
        <v>18</v>
      </c>
      <c r="Z65" s="37">
        <v>162</v>
      </c>
      <c r="AA65" s="37">
        <v>2</v>
      </c>
      <c r="AB65" s="37"/>
      <c r="AC65" s="37">
        <v>162</v>
      </c>
      <c r="AD65" s="37">
        <v>16</v>
      </c>
      <c r="AE65" s="36"/>
    </row>
    <row r="66" spans="1:31" x14ac:dyDescent="0.45">
      <c r="A66" s="35"/>
      <c r="B66" s="36" t="s">
        <v>77</v>
      </c>
      <c r="C66" s="37" t="s">
        <v>120</v>
      </c>
      <c r="D66" s="36" t="s">
        <v>109</v>
      </c>
      <c r="E66" s="38" t="s">
        <v>60</v>
      </c>
      <c r="F66" s="37"/>
      <c r="G66" s="37"/>
      <c r="H66" s="37"/>
      <c r="I66" s="39">
        <v>8</v>
      </c>
      <c r="J66" s="37">
        <v>41</v>
      </c>
      <c r="K66" s="37">
        <v>0</v>
      </c>
      <c r="L66" s="37">
        <v>0</v>
      </c>
      <c r="M66" s="36">
        <v>16400</v>
      </c>
      <c r="N66" s="37">
        <v>1</v>
      </c>
      <c r="O66" s="37">
        <v>16400</v>
      </c>
      <c r="P66" s="37"/>
      <c r="Q66" s="37"/>
      <c r="R66" s="37"/>
      <c r="S66" s="37"/>
      <c r="T66" s="37"/>
      <c r="U66" s="40"/>
      <c r="V66" s="36"/>
      <c r="W66" s="37"/>
      <c r="X66" s="37"/>
      <c r="Y66" s="37"/>
      <c r="Z66" s="37"/>
      <c r="AA66" s="37"/>
      <c r="AB66" s="37"/>
      <c r="AC66" s="37"/>
      <c r="AD66" s="37"/>
      <c r="AE66" s="36" t="s">
        <v>69</v>
      </c>
    </row>
    <row r="67" spans="1:31" x14ac:dyDescent="0.45">
      <c r="A67" s="35"/>
      <c r="B67" s="36" t="s">
        <v>77</v>
      </c>
      <c r="C67" s="37" t="s">
        <v>120</v>
      </c>
      <c r="D67" s="36" t="s">
        <v>109</v>
      </c>
      <c r="E67" s="38" t="s">
        <v>60</v>
      </c>
      <c r="F67" s="37"/>
      <c r="G67" s="37"/>
      <c r="H67" s="37"/>
      <c r="I67" s="39">
        <v>8</v>
      </c>
      <c r="J67" s="37">
        <v>29</v>
      </c>
      <c r="K67" s="37">
        <v>0</v>
      </c>
      <c r="L67" s="37">
        <v>0</v>
      </c>
      <c r="M67" s="36">
        <v>11600</v>
      </c>
      <c r="N67" s="37">
        <v>1</v>
      </c>
      <c r="O67" s="37">
        <v>11600</v>
      </c>
      <c r="P67" s="37"/>
      <c r="Q67" s="37"/>
      <c r="R67" s="37"/>
      <c r="S67" s="37"/>
      <c r="T67" s="37"/>
      <c r="U67" s="40"/>
      <c r="V67" s="63"/>
      <c r="W67" s="64"/>
      <c r="X67" s="37"/>
      <c r="Y67" s="37"/>
      <c r="Z67" s="37"/>
      <c r="AA67" s="37"/>
      <c r="AB67" s="37"/>
      <c r="AC67" s="37"/>
      <c r="AD67" s="37"/>
      <c r="AE67" s="36" t="s">
        <v>69</v>
      </c>
    </row>
    <row r="68" spans="1:31" s="48" customFormat="1" x14ac:dyDescent="0.45">
      <c r="A68" s="42"/>
      <c r="B68" s="43"/>
      <c r="C68" s="44"/>
      <c r="D68" s="43"/>
      <c r="E68" s="45"/>
      <c r="F68" s="44"/>
      <c r="G68" s="44"/>
      <c r="H68" s="44"/>
      <c r="I68" s="46"/>
      <c r="J68" s="44"/>
      <c r="K68" s="44"/>
      <c r="L68" s="44"/>
      <c r="M68" s="43"/>
      <c r="N68" s="44"/>
      <c r="O68" s="44"/>
      <c r="P68" s="44"/>
      <c r="Q68" s="44"/>
      <c r="R68" s="44"/>
      <c r="S68" s="44"/>
      <c r="T68" s="44"/>
      <c r="U68" s="47"/>
      <c r="V68" s="43"/>
      <c r="W68" s="44"/>
      <c r="X68" s="44"/>
      <c r="Y68" s="44"/>
      <c r="Z68" s="44"/>
      <c r="AA68" s="44"/>
      <c r="AB68" s="44"/>
      <c r="AC68" s="44"/>
      <c r="AD68" s="44"/>
      <c r="AE68" s="43"/>
    </row>
    <row r="69" spans="1:31" x14ac:dyDescent="0.45">
      <c r="A69" s="59">
        <v>19</v>
      </c>
      <c r="B69" s="60" t="s">
        <v>77</v>
      </c>
      <c r="C69" s="61" t="s">
        <v>122</v>
      </c>
      <c r="D69" s="60" t="s">
        <v>123</v>
      </c>
      <c r="E69" s="60" t="s">
        <v>118</v>
      </c>
      <c r="F69" s="61"/>
      <c r="G69" s="61"/>
      <c r="H69" s="61"/>
      <c r="I69" s="62">
        <v>8</v>
      </c>
      <c r="J69" s="61">
        <v>1</v>
      </c>
      <c r="K69" s="61">
        <v>0</v>
      </c>
      <c r="L69" s="61">
        <v>0</v>
      </c>
      <c r="M69" s="60">
        <v>400</v>
      </c>
      <c r="N69" s="61">
        <v>2</v>
      </c>
      <c r="O69" s="61"/>
      <c r="P69" s="61">
        <v>400</v>
      </c>
      <c r="Q69" s="61"/>
      <c r="R69" s="61"/>
      <c r="S69" s="61"/>
      <c r="T69" s="61"/>
      <c r="U69" s="60" t="s">
        <v>124</v>
      </c>
      <c r="V69" s="61" t="s">
        <v>62</v>
      </c>
      <c r="W69" s="60" t="s">
        <v>68</v>
      </c>
      <c r="X69" s="61">
        <v>6</v>
      </c>
      <c r="Y69" s="61">
        <v>12</v>
      </c>
      <c r="Z69" s="61">
        <v>72</v>
      </c>
      <c r="AA69" s="61"/>
      <c r="AB69" s="61"/>
      <c r="AC69" s="61">
        <v>72</v>
      </c>
      <c r="AD69" s="61">
        <v>16</v>
      </c>
      <c r="AE69" s="60"/>
    </row>
    <row r="70" spans="1:31" x14ac:dyDescent="0.45">
      <c r="A70" s="59"/>
      <c r="B70" s="60"/>
      <c r="C70" s="61"/>
      <c r="D70" s="60"/>
      <c r="E70" s="60"/>
      <c r="F70" s="61"/>
      <c r="G70" s="61"/>
      <c r="H70" s="61"/>
      <c r="I70" s="62">
        <v>8</v>
      </c>
      <c r="J70" s="61">
        <v>7</v>
      </c>
      <c r="K70" s="61">
        <v>0</v>
      </c>
      <c r="L70" s="61">
        <v>0</v>
      </c>
      <c r="M70" s="60">
        <v>2800</v>
      </c>
      <c r="N70" s="61">
        <v>1</v>
      </c>
      <c r="O70" s="61">
        <v>2800</v>
      </c>
      <c r="P70" s="61"/>
      <c r="Q70" s="61"/>
      <c r="R70" s="61"/>
      <c r="S70" s="61"/>
      <c r="T70" s="61"/>
      <c r="U70" s="60"/>
      <c r="V70" s="61"/>
      <c r="W70" s="61"/>
      <c r="X70" s="61"/>
      <c r="Y70" s="61"/>
      <c r="Z70" s="61"/>
      <c r="AA70" s="61"/>
      <c r="AB70" s="61"/>
      <c r="AC70" s="61"/>
      <c r="AD70" s="61"/>
      <c r="AE70" s="60" t="s">
        <v>69</v>
      </c>
    </row>
    <row r="71" spans="1:31" s="48" customFormat="1" x14ac:dyDescent="0.45">
      <c r="A71" s="42"/>
      <c r="B71" s="43"/>
      <c r="C71" s="44"/>
      <c r="D71" s="43"/>
      <c r="E71" s="43"/>
      <c r="F71" s="44"/>
      <c r="G71" s="44"/>
      <c r="H71" s="44"/>
      <c r="I71" s="46"/>
      <c r="J71" s="44"/>
      <c r="K71" s="44"/>
      <c r="L71" s="44"/>
      <c r="M71" s="43"/>
      <c r="N71" s="44"/>
      <c r="O71" s="44"/>
      <c r="P71" s="44"/>
      <c r="Q71" s="44"/>
      <c r="R71" s="44"/>
      <c r="S71" s="44"/>
      <c r="T71" s="44"/>
      <c r="U71" s="43"/>
      <c r="V71" s="65"/>
      <c r="W71" s="65"/>
      <c r="X71" s="44"/>
      <c r="Y71" s="44"/>
      <c r="Z71" s="44"/>
      <c r="AA71" s="44"/>
      <c r="AB71" s="44"/>
      <c r="AC71" s="44"/>
      <c r="AD71" s="44"/>
      <c r="AE71" s="43"/>
    </row>
    <row r="72" spans="1:31" x14ac:dyDescent="0.45">
      <c r="A72" s="35">
        <v>20</v>
      </c>
      <c r="B72" s="36" t="s">
        <v>77</v>
      </c>
      <c r="C72" s="37" t="s">
        <v>125</v>
      </c>
      <c r="D72" s="36" t="s">
        <v>126</v>
      </c>
      <c r="E72" s="38" t="s">
        <v>60</v>
      </c>
      <c r="F72" s="37"/>
      <c r="G72" s="37"/>
      <c r="H72" s="37"/>
      <c r="I72" s="39">
        <v>8</v>
      </c>
      <c r="J72" s="37">
        <v>1</v>
      </c>
      <c r="K72" s="37">
        <v>0</v>
      </c>
      <c r="L72" s="37">
        <v>0</v>
      </c>
      <c r="M72" s="36">
        <v>400</v>
      </c>
      <c r="N72" s="37">
        <v>2</v>
      </c>
      <c r="O72" s="37"/>
      <c r="P72" s="37">
        <v>400</v>
      </c>
      <c r="Q72" s="37"/>
      <c r="R72" s="37"/>
      <c r="S72" s="37"/>
      <c r="T72" s="37"/>
      <c r="U72" s="40" t="s">
        <v>127</v>
      </c>
      <c r="V72" s="36" t="s">
        <v>62</v>
      </c>
      <c r="W72" s="37" t="s">
        <v>68</v>
      </c>
      <c r="X72" s="37">
        <v>16</v>
      </c>
      <c r="Y72" s="37">
        <v>6</v>
      </c>
      <c r="Z72" s="37">
        <v>96</v>
      </c>
      <c r="AA72" s="37">
        <v>2</v>
      </c>
      <c r="AB72" s="37"/>
      <c r="AC72" s="37">
        <v>96</v>
      </c>
      <c r="AD72" s="37">
        <v>16</v>
      </c>
      <c r="AE72" s="36" t="s">
        <v>64</v>
      </c>
    </row>
    <row r="73" spans="1:31" x14ac:dyDescent="0.45">
      <c r="A73" s="35"/>
      <c r="B73" s="36" t="s">
        <v>77</v>
      </c>
      <c r="C73" s="37" t="s">
        <v>125</v>
      </c>
      <c r="D73" s="36" t="s">
        <v>126</v>
      </c>
      <c r="E73" s="38" t="s">
        <v>60</v>
      </c>
      <c r="F73" s="37"/>
      <c r="G73" s="37"/>
      <c r="H73" s="37"/>
      <c r="I73" s="39">
        <v>8</v>
      </c>
      <c r="J73" s="37">
        <v>5</v>
      </c>
      <c r="K73" s="37">
        <v>0</v>
      </c>
      <c r="L73" s="37">
        <v>0</v>
      </c>
      <c r="M73" s="36">
        <v>2000</v>
      </c>
      <c r="N73" s="37">
        <v>1</v>
      </c>
      <c r="O73" s="37">
        <v>2000</v>
      </c>
      <c r="P73" s="37"/>
      <c r="Q73" s="37"/>
      <c r="R73" s="37"/>
      <c r="S73" s="37"/>
      <c r="T73" s="37"/>
      <c r="U73" s="40"/>
      <c r="V73" s="36"/>
      <c r="W73" s="37"/>
      <c r="X73" s="37"/>
      <c r="Y73" s="37"/>
      <c r="Z73" s="37"/>
      <c r="AA73" s="37"/>
      <c r="AB73" s="37"/>
      <c r="AC73" s="37"/>
      <c r="AD73" s="37"/>
      <c r="AE73" s="36" t="s">
        <v>69</v>
      </c>
    </row>
    <row r="74" spans="1:31" x14ac:dyDescent="0.45">
      <c r="A74" s="35"/>
      <c r="B74" s="36" t="s">
        <v>77</v>
      </c>
      <c r="C74" s="37" t="s">
        <v>125</v>
      </c>
      <c r="D74" s="36" t="s">
        <v>126</v>
      </c>
      <c r="E74" s="38" t="s">
        <v>60</v>
      </c>
      <c r="F74" s="37"/>
      <c r="G74" s="37"/>
      <c r="H74" s="37"/>
      <c r="I74" s="39">
        <v>8</v>
      </c>
      <c r="J74" s="37">
        <v>25</v>
      </c>
      <c r="K74" s="37">
        <v>0</v>
      </c>
      <c r="L74" s="37">
        <v>0</v>
      </c>
      <c r="M74" s="36">
        <v>10000</v>
      </c>
      <c r="N74" s="37">
        <v>1</v>
      </c>
      <c r="O74" s="37">
        <v>10000</v>
      </c>
      <c r="P74" s="37"/>
      <c r="Q74" s="37"/>
      <c r="R74" s="37"/>
      <c r="S74" s="37"/>
      <c r="T74" s="37"/>
      <c r="U74" s="40"/>
      <c r="V74" s="36"/>
      <c r="W74" s="37"/>
      <c r="X74" s="37"/>
      <c r="Y74" s="37"/>
      <c r="Z74" s="37"/>
      <c r="AA74" s="37"/>
      <c r="AB74" s="37"/>
      <c r="AC74" s="37"/>
      <c r="AD74" s="37"/>
      <c r="AE74" s="36" t="s">
        <v>69</v>
      </c>
    </row>
    <row r="75" spans="1:31" s="48" customFormat="1" x14ac:dyDescent="0.45">
      <c r="A75" s="42"/>
      <c r="B75" s="43"/>
      <c r="C75" s="44"/>
      <c r="D75" s="43"/>
      <c r="E75" s="45"/>
      <c r="F75" s="44"/>
      <c r="G75" s="44"/>
      <c r="H75" s="44"/>
      <c r="I75" s="46"/>
      <c r="J75" s="44"/>
      <c r="K75" s="44"/>
      <c r="L75" s="44"/>
      <c r="M75" s="43"/>
      <c r="N75" s="44"/>
      <c r="O75" s="44"/>
      <c r="P75" s="44"/>
      <c r="Q75" s="44"/>
      <c r="R75" s="44"/>
      <c r="S75" s="44"/>
      <c r="T75" s="44"/>
      <c r="U75" s="47"/>
      <c r="V75" s="66"/>
      <c r="W75" s="65"/>
      <c r="X75" s="44"/>
      <c r="Y75" s="44"/>
      <c r="Z75" s="44"/>
      <c r="AA75" s="44"/>
      <c r="AB75" s="44"/>
      <c r="AC75" s="44"/>
      <c r="AD75" s="44"/>
      <c r="AE75" s="43"/>
    </row>
    <row r="76" spans="1:31" x14ac:dyDescent="0.45">
      <c r="A76" s="35">
        <v>21</v>
      </c>
      <c r="B76" s="36" t="s">
        <v>77</v>
      </c>
      <c r="C76" s="37" t="s">
        <v>128</v>
      </c>
      <c r="D76" s="36" t="s">
        <v>129</v>
      </c>
      <c r="E76" s="38" t="s">
        <v>60</v>
      </c>
      <c r="F76" s="37"/>
      <c r="G76" s="37"/>
      <c r="H76" s="37"/>
      <c r="I76" s="39">
        <v>8</v>
      </c>
      <c r="J76" s="37">
        <v>0</v>
      </c>
      <c r="K76" s="37">
        <v>2</v>
      </c>
      <c r="L76" s="37">
        <v>0</v>
      </c>
      <c r="M76" s="36">
        <v>200</v>
      </c>
      <c r="N76" s="37">
        <v>1</v>
      </c>
      <c r="O76" s="37">
        <v>200</v>
      </c>
      <c r="P76" s="37"/>
      <c r="Q76" s="37"/>
      <c r="R76" s="37"/>
      <c r="S76" s="37"/>
      <c r="T76" s="37"/>
      <c r="U76" s="40" t="s">
        <v>130</v>
      </c>
      <c r="V76" s="36" t="s">
        <v>62</v>
      </c>
      <c r="W76" s="37" t="s">
        <v>68</v>
      </c>
      <c r="X76" s="37">
        <v>9</v>
      </c>
      <c r="Y76" s="37">
        <v>9</v>
      </c>
      <c r="Z76" s="37">
        <v>81</v>
      </c>
      <c r="AA76" s="37">
        <v>2</v>
      </c>
      <c r="AB76" s="37"/>
      <c r="AC76" s="37">
        <v>81</v>
      </c>
      <c r="AD76" s="37">
        <v>18</v>
      </c>
      <c r="AE76" s="36" t="s">
        <v>64</v>
      </c>
    </row>
    <row r="77" spans="1:31" s="48" customFormat="1" x14ac:dyDescent="0.45">
      <c r="A77" s="42"/>
      <c r="B77" s="43"/>
      <c r="C77" s="44"/>
      <c r="D77" s="43"/>
      <c r="E77" s="45"/>
      <c r="F77" s="44"/>
      <c r="G77" s="44"/>
      <c r="H77" s="44"/>
      <c r="I77" s="46"/>
      <c r="J77" s="44"/>
      <c r="K77" s="44"/>
      <c r="L77" s="44"/>
      <c r="M77" s="43"/>
      <c r="N77" s="44"/>
      <c r="O77" s="44"/>
      <c r="P77" s="44"/>
      <c r="Q77" s="44"/>
      <c r="R77" s="44"/>
      <c r="S77" s="44"/>
      <c r="T77" s="44"/>
      <c r="U77" s="47"/>
      <c r="V77" s="66"/>
      <c r="W77" s="65"/>
      <c r="X77" s="44"/>
      <c r="Y77" s="44"/>
      <c r="Z77" s="44"/>
      <c r="AA77" s="44"/>
      <c r="AB77" s="44"/>
      <c r="AC77" s="44"/>
      <c r="AD77" s="44"/>
      <c r="AE77" s="43"/>
    </row>
    <row r="78" spans="1:31" x14ac:dyDescent="0.45">
      <c r="A78" s="35">
        <v>22</v>
      </c>
      <c r="B78" s="36" t="s">
        <v>77</v>
      </c>
      <c r="C78" s="37" t="s">
        <v>131</v>
      </c>
      <c r="D78" s="36" t="s">
        <v>132</v>
      </c>
      <c r="E78" s="38" t="s">
        <v>60</v>
      </c>
      <c r="F78" s="37"/>
      <c r="G78" s="37"/>
      <c r="H78" s="37"/>
      <c r="I78" s="39">
        <v>8</v>
      </c>
      <c r="J78" s="37">
        <v>0</v>
      </c>
      <c r="K78" s="37">
        <v>21</v>
      </c>
      <c r="L78" s="37">
        <v>0</v>
      </c>
      <c r="M78" s="36">
        <v>2100</v>
      </c>
      <c r="N78" s="37">
        <v>2</v>
      </c>
      <c r="O78" s="37"/>
      <c r="P78" s="37">
        <v>2100</v>
      </c>
      <c r="Q78" s="37"/>
      <c r="R78" s="37"/>
      <c r="S78" s="37"/>
      <c r="T78" s="37"/>
      <c r="U78" s="40" t="s">
        <v>133</v>
      </c>
      <c r="V78" s="36" t="s">
        <v>62</v>
      </c>
      <c r="W78" s="37" t="s">
        <v>63</v>
      </c>
      <c r="X78" s="37">
        <v>11</v>
      </c>
      <c r="Y78" s="37">
        <v>14.5</v>
      </c>
      <c r="Z78" s="37">
        <v>159.5</v>
      </c>
      <c r="AA78" s="37">
        <v>2</v>
      </c>
      <c r="AB78" s="37"/>
      <c r="AC78" s="37">
        <v>159.5</v>
      </c>
      <c r="AD78" s="37">
        <v>4</v>
      </c>
      <c r="AE78" s="36" t="s">
        <v>64</v>
      </c>
    </row>
    <row r="79" spans="1:31" s="48" customFormat="1" x14ac:dyDescent="0.45">
      <c r="A79" s="42"/>
      <c r="B79" s="43"/>
      <c r="C79" s="44"/>
      <c r="D79" s="43"/>
      <c r="E79" s="45"/>
      <c r="F79" s="44"/>
      <c r="G79" s="44"/>
      <c r="H79" s="44"/>
      <c r="I79" s="46"/>
      <c r="J79" s="44"/>
      <c r="K79" s="44"/>
      <c r="L79" s="44"/>
      <c r="M79" s="43"/>
      <c r="N79" s="44"/>
      <c r="O79" s="44"/>
      <c r="P79" s="44"/>
      <c r="Q79" s="44"/>
      <c r="R79" s="44"/>
      <c r="S79" s="44"/>
      <c r="T79" s="44"/>
      <c r="U79" s="47"/>
      <c r="V79" s="43"/>
      <c r="W79" s="44"/>
      <c r="X79" s="44"/>
      <c r="Y79" s="44"/>
      <c r="Z79" s="44"/>
      <c r="AA79" s="44"/>
      <c r="AB79" s="44"/>
      <c r="AC79" s="44"/>
      <c r="AD79" s="44"/>
      <c r="AE79" s="43"/>
    </row>
    <row r="80" spans="1:31" x14ac:dyDescent="0.45">
      <c r="A80" s="35">
        <v>23</v>
      </c>
      <c r="B80" s="36" t="s">
        <v>77</v>
      </c>
      <c r="C80" s="37" t="s">
        <v>131</v>
      </c>
      <c r="D80" s="36" t="s">
        <v>134</v>
      </c>
      <c r="E80" s="38" t="s">
        <v>60</v>
      </c>
      <c r="F80" s="37"/>
      <c r="G80" s="37"/>
      <c r="H80" s="37"/>
      <c r="I80" s="39">
        <v>8</v>
      </c>
      <c r="J80" s="37">
        <v>1</v>
      </c>
      <c r="K80" s="37">
        <v>0</v>
      </c>
      <c r="L80" s="37">
        <v>0</v>
      </c>
      <c r="M80" s="36">
        <v>400</v>
      </c>
      <c r="N80" s="37">
        <v>2</v>
      </c>
      <c r="O80" s="37"/>
      <c r="P80" s="37">
        <v>400</v>
      </c>
      <c r="Q80" s="37"/>
      <c r="R80" s="37"/>
      <c r="S80" s="37"/>
      <c r="T80" s="37">
        <v>1</v>
      </c>
      <c r="U80" s="40" t="s">
        <v>135</v>
      </c>
      <c r="V80" s="36" t="s">
        <v>62</v>
      </c>
      <c r="W80" s="37" t="s">
        <v>68</v>
      </c>
      <c r="X80" s="37">
        <v>6</v>
      </c>
      <c r="Y80" s="37">
        <v>18</v>
      </c>
      <c r="Z80" s="37">
        <v>108</v>
      </c>
      <c r="AA80" s="37">
        <v>2</v>
      </c>
      <c r="AB80" s="37"/>
      <c r="AC80" s="37">
        <v>108</v>
      </c>
      <c r="AD80" s="37">
        <v>4</v>
      </c>
      <c r="AE80" s="36" t="s">
        <v>64</v>
      </c>
    </row>
    <row r="81" spans="1:31" x14ac:dyDescent="0.45">
      <c r="A81" s="35"/>
      <c r="B81" s="36"/>
      <c r="C81" s="37"/>
      <c r="D81" s="36"/>
      <c r="E81" s="38"/>
      <c r="F81" s="37"/>
      <c r="G81" s="37"/>
      <c r="H81" s="37"/>
      <c r="I81" s="39">
        <v>8</v>
      </c>
      <c r="J81" s="37"/>
      <c r="K81" s="37"/>
      <c r="L81" s="37"/>
      <c r="M81" s="36"/>
      <c r="N81" s="37"/>
      <c r="O81" s="37"/>
      <c r="P81" s="37"/>
      <c r="Q81" s="37"/>
      <c r="R81" s="37"/>
      <c r="S81" s="37"/>
      <c r="T81" s="37">
        <v>2</v>
      </c>
      <c r="U81" s="40" t="s">
        <v>135</v>
      </c>
      <c r="V81" s="36" t="s">
        <v>62</v>
      </c>
      <c r="W81" s="37" t="s">
        <v>68</v>
      </c>
      <c r="X81" s="37">
        <v>15</v>
      </c>
      <c r="Y81" s="37">
        <v>8</v>
      </c>
      <c r="Z81" s="37">
        <v>120</v>
      </c>
      <c r="AA81" s="37">
        <v>2</v>
      </c>
      <c r="AB81" s="37"/>
      <c r="AC81" s="37">
        <v>120</v>
      </c>
      <c r="AD81" s="37">
        <v>41</v>
      </c>
      <c r="AE81" s="36" t="s">
        <v>136</v>
      </c>
    </row>
    <row r="82" spans="1:31" x14ac:dyDescent="0.45">
      <c r="A82" s="35"/>
      <c r="B82" s="36" t="s">
        <v>77</v>
      </c>
      <c r="C82" s="37" t="s">
        <v>131</v>
      </c>
      <c r="D82" s="36" t="s">
        <v>134</v>
      </c>
      <c r="E82" s="38" t="s">
        <v>60</v>
      </c>
      <c r="F82" s="37"/>
      <c r="G82" s="37"/>
      <c r="H82" s="37"/>
      <c r="I82" s="39">
        <v>8</v>
      </c>
      <c r="J82" s="37">
        <v>20</v>
      </c>
      <c r="K82" s="37">
        <v>0</v>
      </c>
      <c r="L82" s="37">
        <v>0</v>
      </c>
      <c r="M82" s="36">
        <v>8000</v>
      </c>
      <c r="N82" s="37">
        <v>1</v>
      </c>
      <c r="O82" s="37">
        <v>8000</v>
      </c>
      <c r="P82" s="37"/>
      <c r="Q82" s="37"/>
      <c r="R82" s="37"/>
      <c r="S82" s="37"/>
      <c r="T82" s="37"/>
      <c r="U82" s="40"/>
      <c r="V82" s="36"/>
      <c r="W82" s="37"/>
      <c r="X82" s="37"/>
      <c r="Y82" s="37"/>
      <c r="Z82" s="37"/>
      <c r="AA82" s="37"/>
      <c r="AB82" s="37"/>
      <c r="AC82" s="37"/>
      <c r="AD82" s="37"/>
      <c r="AE82" s="36" t="s">
        <v>69</v>
      </c>
    </row>
    <row r="83" spans="1:31" x14ac:dyDescent="0.45">
      <c r="A83" s="35"/>
      <c r="B83" s="36" t="s">
        <v>77</v>
      </c>
      <c r="C83" s="37" t="s">
        <v>131</v>
      </c>
      <c r="D83" s="36" t="s">
        <v>134</v>
      </c>
      <c r="E83" s="38" t="s">
        <v>60</v>
      </c>
      <c r="F83" s="37"/>
      <c r="G83" s="37"/>
      <c r="H83" s="37"/>
      <c r="I83" s="39">
        <v>8</v>
      </c>
      <c r="J83" s="37">
        <v>20</v>
      </c>
      <c r="K83" s="37">
        <v>0</v>
      </c>
      <c r="L83" s="37">
        <v>0</v>
      </c>
      <c r="M83" s="36">
        <v>8000</v>
      </c>
      <c r="N83" s="37">
        <v>1</v>
      </c>
      <c r="O83" s="37">
        <v>8000</v>
      </c>
      <c r="P83" s="37"/>
      <c r="Q83" s="37"/>
      <c r="R83" s="37"/>
      <c r="S83" s="37"/>
      <c r="T83" s="37"/>
      <c r="U83" s="40"/>
      <c r="V83" s="36"/>
      <c r="W83" s="37"/>
      <c r="X83" s="37"/>
      <c r="Y83" s="37"/>
      <c r="Z83" s="37"/>
      <c r="AA83" s="37"/>
      <c r="AB83" s="37"/>
      <c r="AC83" s="37"/>
      <c r="AD83" s="37"/>
      <c r="AE83" s="36" t="s">
        <v>69</v>
      </c>
    </row>
    <row r="84" spans="1:31" s="48" customFormat="1" x14ac:dyDescent="0.45">
      <c r="A84" s="42"/>
      <c r="B84" s="43"/>
      <c r="C84" s="44"/>
      <c r="D84" s="43"/>
      <c r="E84" s="45"/>
      <c r="F84" s="44"/>
      <c r="G84" s="44"/>
      <c r="H84" s="44"/>
      <c r="I84" s="46"/>
      <c r="J84" s="44"/>
      <c r="K84" s="44"/>
      <c r="L84" s="44"/>
      <c r="M84" s="43"/>
      <c r="N84" s="44"/>
      <c r="O84" s="44"/>
      <c r="P84" s="44"/>
      <c r="Q84" s="44"/>
      <c r="R84" s="44"/>
      <c r="S84" s="44"/>
      <c r="T84" s="44"/>
      <c r="U84" s="47"/>
      <c r="V84" s="43"/>
      <c r="W84" s="44"/>
      <c r="X84" s="44"/>
      <c r="Y84" s="44"/>
      <c r="Z84" s="44"/>
      <c r="AA84" s="44"/>
      <c r="AB84" s="44"/>
      <c r="AC84" s="44"/>
      <c r="AD84" s="44"/>
      <c r="AE84" s="43"/>
    </row>
    <row r="85" spans="1:31" x14ac:dyDescent="0.45">
      <c r="A85" s="35">
        <v>24</v>
      </c>
      <c r="B85" s="36" t="s">
        <v>77</v>
      </c>
      <c r="C85" s="37" t="s">
        <v>137</v>
      </c>
      <c r="D85" s="36" t="s">
        <v>138</v>
      </c>
      <c r="E85" s="38" t="s">
        <v>60</v>
      </c>
      <c r="F85" s="37"/>
      <c r="G85" s="37"/>
      <c r="H85" s="37"/>
      <c r="I85" s="39">
        <v>8</v>
      </c>
      <c r="J85" s="37">
        <v>1</v>
      </c>
      <c r="K85" s="37">
        <v>0</v>
      </c>
      <c r="L85" s="37">
        <v>0</v>
      </c>
      <c r="M85" s="36">
        <v>400</v>
      </c>
      <c r="N85" s="37">
        <v>2</v>
      </c>
      <c r="O85" s="37"/>
      <c r="P85" s="37">
        <v>400</v>
      </c>
      <c r="Q85" s="37"/>
      <c r="R85" s="37"/>
      <c r="S85" s="37"/>
      <c r="T85" s="37"/>
      <c r="U85" s="40" t="s">
        <v>139</v>
      </c>
      <c r="V85" s="36" t="s">
        <v>62</v>
      </c>
      <c r="W85" s="37" t="s">
        <v>68</v>
      </c>
      <c r="X85" s="37">
        <v>5</v>
      </c>
      <c r="Y85" s="37">
        <v>12</v>
      </c>
      <c r="Z85" s="37">
        <v>60</v>
      </c>
      <c r="AA85" s="37">
        <v>2</v>
      </c>
      <c r="AB85" s="37"/>
      <c r="AC85" s="37">
        <v>60</v>
      </c>
      <c r="AD85" s="37">
        <v>36</v>
      </c>
      <c r="AE85" s="36" t="s">
        <v>64</v>
      </c>
    </row>
    <row r="86" spans="1:31" x14ac:dyDescent="0.45">
      <c r="A86" s="35"/>
      <c r="B86" s="36" t="s">
        <v>77</v>
      </c>
      <c r="C86" s="37" t="s">
        <v>137</v>
      </c>
      <c r="D86" s="36" t="s">
        <v>138</v>
      </c>
      <c r="E86" s="38" t="s">
        <v>60</v>
      </c>
      <c r="F86" s="37"/>
      <c r="G86" s="37"/>
      <c r="H86" s="37"/>
      <c r="I86" s="39">
        <v>8</v>
      </c>
      <c r="J86" s="37">
        <v>17</v>
      </c>
      <c r="K86" s="37">
        <v>0</v>
      </c>
      <c r="L86" s="37">
        <v>0</v>
      </c>
      <c r="M86" s="36">
        <v>6800</v>
      </c>
      <c r="N86" s="37">
        <v>1</v>
      </c>
      <c r="O86" s="37">
        <v>6800</v>
      </c>
      <c r="P86" s="37"/>
      <c r="Q86" s="37"/>
      <c r="R86" s="37"/>
      <c r="S86" s="37"/>
      <c r="T86" s="37"/>
      <c r="U86" s="40"/>
      <c r="V86" s="36"/>
      <c r="W86" s="37"/>
      <c r="X86" s="37"/>
      <c r="Y86" s="37"/>
      <c r="Z86" s="37"/>
      <c r="AA86" s="37"/>
      <c r="AB86" s="37"/>
      <c r="AC86" s="37"/>
      <c r="AD86" s="37"/>
      <c r="AE86" s="36" t="s">
        <v>69</v>
      </c>
    </row>
    <row r="87" spans="1:31" s="48" customFormat="1" x14ac:dyDescent="0.45">
      <c r="A87" s="42"/>
      <c r="B87" s="43"/>
      <c r="C87" s="44"/>
      <c r="D87" s="43"/>
      <c r="E87" s="45"/>
      <c r="F87" s="44"/>
      <c r="G87" s="44"/>
      <c r="H87" s="44"/>
      <c r="I87" s="46"/>
      <c r="J87" s="44"/>
      <c r="K87" s="44"/>
      <c r="L87" s="44"/>
      <c r="M87" s="43"/>
      <c r="N87" s="44"/>
      <c r="O87" s="44"/>
      <c r="P87" s="44"/>
      <c r="Q87" s="44"/>
      <c r="R87" s="44"/>
      <c r="S87" s="44"/>
      <c r="T87" s="44"/>
      <c r="U87" s="47"/>
      <c r="V87" s="43"/>
      <c r="W87" s="44"/>
      <c r="X87" s="44"/>
      <c r="Y87" s="44"/>
      <c r="Z87" s="44"/>
      <c r="AA87" s="44"/>
      <c r="AB87" s="44"/>
      <c r="AC87" s="44"/>
      <c r="AD87" s="44"/>
      <c r="AE87" s="43"/>
    </row>
    <row r="88" spans="1:31" x14ac:dyDescent="0.45">
      <c r="A88" s="35">
        <v>25</v>
      </c>
      <c r="B88" s="36" t="s">
        <v>70</v>
      </c>
      <c r="C88" s="37" t="s">
        <v>140</v>
      </c>
      <c r="D88" s="36" t="s">
        <v>141</v>
      </c>
      <c r="E88" s="38" t="s">
        <v>60</v>
      </c>
      <c r="F88" s="37"/>
      <c r="G88" s="37"/>
      <c r="H88" s="37"/>
      <c r="I88" s="39">
        <v>8</v>
      </c>
      <c r="J88" s="37">
        <v>0</v>
      </c>
      <c r="K88" s="37">
        <v>3</v>
      </c>
      <c r="L88" s="37">
        <v>0</v>
      </c>
      <c r="M88" s="36">
        <v>300</v>
      </c>
      <c r="N88" s="37">
        <v>2</v>
      </c>
      <c r="O88" s="37"/>
      <c r="P88" s="37">
        <v>300</v>
      </c>
      <c r="Q88" s="37"/>
      <c r="R88" s="37"/>
      <c r="S88" s="37"/>
      <c r="T88" s="37"/>
      <c r="U88" s="40" t="s">
        <v>142</v>
      </c>
      <c r="V88" s="36" t="s">
        <v>62</v>
      </c>
      <c r="W88" s="37" t="s">
        <v>68</v>
      </c>
      <c r="X88" s="37">
        <v>9</v>
      </c>
      <c r="Y88" s="37">
        <v>6</v>
      </c>
      <c r="Z88" s="37">
        <v>54</v>
      </c>
      <c r="AA88" s="37">
        <v>2</v>
      </c>
      <c r="AB88" s="37"/>
      <c r="AC88" s="37">
        <v>54</v>
      </c>
      <c r="AD88" s="37">
        <v>39</v>
      </c>
      <c r="AE88" s="36" t="s">
        <v>64</v>
      </c>
    </row>
    <row r="89" spans="1:31" x14ac:dyDescent="0.45">
      <c r="A89" s="35"/>
      <c r="B89" s="36" t="s">
        <v>70</v>
      </c>
      <c r="C89" s="37" t="s">
        <v>140</v>
      </c>
      <c r="D89" s="36" t="s">
        <v>141</v>
      </c>
      <c r="E89" s="38" t="s">
        <v>60</v>
      </c>
      <c r="F89" s="37"/>
      <c r="G89" s="37"/>
      <c r="H89" s="37"/>
      <c r="I89" s="39">
        <v>8</v>
      </c>
      <c r="J89" s="37">
        <v>8</v>
      </c>
      <c r="K89" s="37">
        <v>0</v>
      </c>
      <c r="L89" s="37">
        <v>0</v>
      </c>
      <c r="M89" s="36">
        <v>3200</v>
      </c>
      <c r="N89" s="37">
        <v>1</v>
      </c>
      <c r="O89" s="37">
        <v>3200</v>
      </c>
      <c r="P89" s="37"/>
      <c r="Q89" s="37"/>
      <c r="R89" s="37"/>
      <c r="S89" s="37"/>
      <c r="T89" s="37"/>
      <c r="U89" s="40"/>
      <c r="V89" s="36"/>
      <c r="W89" s="37"/>
      <c r="X89" s="37"/>
      <c r="Y89" s="37"/>
      <c r="Z89" s="37"/>
      <c r="AA89" s="37"/>
      <c r="AB89" s="37"/>
      <c r="AC89" s="37"/>
      <c r="AD89" s="37"/>
      <c r="AE89" s="36" t="s">
        <v>69</v>
      </c>
    </row>
    <row r="90" spans="1:31" s="48" customFormat="1" x14ac:dyDescent="0.45">
      <c r="A90" s="42"/>
      <c r="B90" s="43"/>
      <c r="C90" s="44"/>
      <c r="D90" s="43"/>
      <c r="E90" s="45"/>
      <c r="F90" s="44"/>
      <c r="G90" s="44"/>
      <c r="H90" s="44"/>
      <c r="I90" s="46"/>
      <c r="J90" s="44"/>
      <c r="K90" s="44"/>
      <c r="L90" s="44"/>
      <c r="M90" s="43"/>
      <c r="N90" s="44"/>
      <c r="O90" s="44"/>
      <c r="P90" s="44"/>
      <c r="Q90" s="44"/>
      <c r="R90" s="44"/>
      <c r="S90" s="44"/>
      <c r="T90" s="44"/>
      <c r="U90" s="47"/>
      <c r="V90" s="43"/>
      <c r="W90" s="44"/>
      <c r="X90" s="44"/>
      <c r="Y90" s="44"/>
      <c r="Z90" s="44"/>
      <c r="AA90" s="44"/>
      <c r="AB90" s="44"/>
      <c r="AC90" s="44"/>
      <c r="AD90" s="44"/>
      <c r="AE90" s="43"/>
    </row>
    <row r="91" spans="1:31" x14ac:dyDescent="0.45">
      <c r="A91" s="35">
        <v>26</v>
      </c>
      <c r="B91" s="36" t="s">
        <v>70</v>
      </c>
      <c r="C91" s="37" t="s">
        <v>143</v>
      </c>
      <c r="D91" s="36" t="s">
        <v>112</v>
      </c>
      <c r="E91" s="38" t="s">
        <v>60</v>
      </c>
      <c r="F91" s="37"/>
      <c r="G91" s="37"/>
      <c r="H91" s="37"/>
      <c r="I91" s="39">
        <v>8</v>
      </c>
      <c r="J91" s="37">
        <v>0</v>
      </c>
      <c r="K91" s="37">
        <v>2</v>
      </c>
      <c r="L91" s="37">
        <v>0</v>
      </c>
      <c r="M91" s="36">
        <v>200</v>
      </c>
      <c r="N91" s="37">
        <v>2</v>
      </c>
      <c r="O91" s="37"/>
      <c r="P91" s="37">
        <v>200</v>
      </c>
      <c r="Q91" s="37"/>
      <c r="R91" s="37"/>
      <c r="S91" s="37"/>
      <c r="T91" s="37"/>
      <c r="U91" s="40" t="s">
        <v>113</v>
      </c>
      <c r="V91" s="36" t="s">
        <v>62</v>
      </c>
      <c r="W91" s="37" t="s">
        <v>68</v>
      </c>
      <c r="X91" s="37">
        <v>10</v>
      </c>
      <c r="Y91" s="37">
        <v>8.5</v>
      </c>
      <c r="Z91" s="37">
        <v>85</v>
      </c>
      <c r="AA91" s="37">
        <v>2</v>
      </c>
      <c r="AB91" s="37"/>
      <c r="AC91" s="37">
        <v>85</v>
      </c>
      <c r="AD91" s="37">
        <v>39</v>
      </c>
      <c r="AE91" s="36" t="s">
        <v>64</v>
      </c>
    </row>
    <row r="92" spans="1:31" x14ac:dyDescent="0.45">
      <c r="A92" s="35"/>
      <c r="B92" s="36" t="s">
        <v>70</v>
      </c>
      <c r="C92" s="37" t="s">
        <v>143</v>
      </c>
      <c r="D92" s="36" t="s">
        <v>112</v>
      </c>
      <c r="E92" s="38" t="s">
        <v>60</v>
      </c>
      <c r="F92" s="37"/>
      <c r="G92" s="37"/>
      <c r="H92" s="37"/>
      <c r="I92" s="39">
        <v>8</v>
      </c>
      <c r="J92" s="37">
        <v>18</v>
      </c>
      <c r="K92" s="37">
        <v>0</v>
      </c>
      <c r="L92" s="37">
        <v>0</v>
      </c>
      <c r="M92" s="36">
        <v>7200</v>
      </c>
      <c r="N92" s="37">
        <v>1</v>
      </c>
      <c r="O92" s="37">
        <v>7200</v>
      </c>
      <c r="P92" s="37"/>
      <c r="Q92" s="37"/>
      <c r="R92" s="37"/>
      <c r="S92" s="37"/>
      <c r="T92" s="37"/>
      <c r="U92" s="40"/>
      <c r="V92" s="36"/>
      <c r="W92" s="37"/>
      <c r="X92" s="37"/>
      <c r="Y92" s="37"/>
      <c r="Z92" s="37"/>
      <c r="AA92" s="37"/>
      <c r="AB92" s="37"/>
      <c r="AC92" s="37"/>
      <c r="AD92" s="37"/>
      <c r="AE92" s="36" t="s">
        <v>69</v>
      </c>
    </row>
    <row r="93" spans="1:31" s="48" customFormat="1" x14ac:dyDescent="0.45">
      <c r="A93" s="42"/>
      <c r="B93" s="43"/>
      <c r="C93" s="44"/>
      <c r="D93" s="43"/>
      <c r="E93" s="45"/>
      <c r="F93" s="44"/>
      <c r="G93" s="44"/>
      <c r="H93" s="44"/>
      <c r="I93" s="46"/>
      <c r="J93" s="44"/>
      <c r="K93" s="44"/>
      <c r="L93" s="44"/>
      <c r="M93" s="43"/>
      <c r="N93" s="44"/>
      <c r="O93" s="44"/>
      <c r="P93" s="44"/>
      <c r="Q93" s="44"/>
      <c r="R93" s="44"/>
      <c r="S93" s="44"/>
      <c r="T93" s="44"/>
      <c r="U93" s="47"/>
      <c r="V93" s="43"/>
      <c r="W93" s="44"/>
      <c r="X93" s="44"/>
      <c r="Y93" s="44"/>
      <c r="Z93" s="44"/>
      <c r="AA93" s="44"/>
      <c r="AB93" s="44"/>
      <c r="AC93" s="44"/>
      <c r="AD93" s="44"/>
      <c r="AE93" s="43"/>
    </row>
    <row r="94" spans="1:31" x14ac:dyDescent="0.45">
      <c r="A94" s="35">
        <v>27</v>
      </c>
      <c r="B94" s="36" t="s">
        <v>70</v>
      </c>
      <c r="C94" s="37" t="s">
        <v>144</v>
      </c>
      <c r="D94" s="36" t="s">
        <v>66</v>
      </c>
      <c r="E94" s="38" t="s">
        <v>60</v>
      </c>
      <c r="F94" s="37"/>
      <c r="G94" s="37"/>
      <c r="H94" s="37"/>
      <c r="I94" s="39">
        <v>8</v>
      </c>
      <c r="J94" s="37">
        <v>2</v>
      </c>
      <c r="K94" s="37">
        <v>0</v>
      </c>
      <c r="L94" s="37">
        <v>0</v>
      </c>
      <c r="M94" s="36">
        <v>800</v>
      </c>
      <c r="N94" s="37">
        <v>2</v>
      </c>
      <c r="O94" s="37"/>
      <c r="P94" s="37">
        <v>800</v>
      </c>
      <c r="Q94" s="37"/>
      <c r="R94" s="37"/>
      <c r="S94" s="37"/>
      <c r="T94" s="37"/>
      <c r="U94" s="40" t="s">
        <v>145</v>
      </c>
      <c r="V94" s="36" t="s">
        <v>62</v>
      </c>
      <c r="W94" s="37" t="s">
        <v>68</v>
      </c>
      <c r="X94" s="37">
        <v>8</v>
      </c>
      <c r="Y94" s="37">
        <v>12.5</v>
      </c>
      <c r="Z94" s="37">
        <v>100</v>
      </c>
      <c r="AA94" s="37">
        <v>2</v>
      </c>
      <c r="AB94" s="37"/>
      <c r="AC94" s="37">
        <v>100</v>
      </c>
      <c r="AD94" s="37">
        <v>31</v>
      </c>
      <c r="AE94" s="36" t="s">
        <v>64</v>
      </c>
    </row>
    <row r="95" spans="1:31" x14ac:dyDescent="0.45">
      <c r="A95" s="35"/>
      <c r="B95" s="36" t="s">
        <v>70</v>
      </c>
      <c r="C95" s="37" t="s">
        <v>144</v>
      </c>
      <c r="D95" s="36" t="s">
        <v>66</v>
      </c>
      <c r="E95" s="38" t="s">
        <v>60</v>
      </c>
      <c r="F95" s="37"/>
      <c r="G95" s="37"/>
      <c r="H95" s="37"/>
      <c r="I95" s="39">
        <v>8</v>
      </c>
      <c r="J95" s="37">
        <v>12</v>
      </c>
      <c r="K95" s="37">
        <v>0</v>
      </c>
      <c r="L95" s="37">
        <v>0</v>
      </c>
      <c r="M95" s="36">
        <v>4800</v>
      </c>
      <c r="N95" s="37">
        <v>1</v>
      </c>
      <c r="O95" s="37">
        <v>4800</v>
      </c>
      <c r="P95" s="37"/>
      <c r="Q95" s="37"/>
      <c r="R95" s="37"/>
      <c r="S95" s="37"/>
      <c r="T95" s="37"/>
      <c r="U95" s="40"/>
      <c r="V95" s="36"/>
      <c r="W95" s="37"/>
      <c r="X95" s="37"/>
      <c r="Y95" s="37"/>
      <c r="Z95" s="37"/>
      <c r="AA95" s="37"/>
      <c r="AB95" s="37"/>
      <c r="AC95" s="37"/>
      <c r="AD95" s="37"/>
      <c r="AE95" s="36" t="s">
        <v>69</v>
      </c>
    </row>
    <row r="96" spans="1:31" s="48" customFormat="1" x14ac:dyDescent="0.45">
      <c r="A96" s="42"/>
      <c r="B96" s="43"/>
      <c r="C96" s="44"/>
      <c r="D96" s="43"/>
      <c r="E96" s="45"/>
      <c r="F96" s="44"/>
      <c r="G96" s="44"/>
      <c r="H96" s="44"/>
      <c r="I96" s="46"/>
      <c r="J96" s="44"/>
      <c r="K96" s="44"/>
      <c r="L96" s="44"/>
      <c r="M96" s="43"/>
      <c r="N96" s="44"/>
      <c r="O96" s="44"/>
      <c r="P96" s="44"/>
      <c r="Q96" s="44"/>
      <c r="R96" s="44"/>
      <c r="S96" s="44"/>
      <c r="T96" s="44"/>
      <c r="U96" s="47"/>
      <c r="V96" s="43"/>
      <c r="W96" s="44"/>
      <c r="X96" s="44"/>
      <c r="Y96" s="44"/>
      <c r="Z96" s="44"/>
      <c r="AA96" s="44"/>
      <c r="AB96" s="44"/>
      <c r="AC96" s="44"/>
      <c r="AD96" s="44"/>
      <c r="AE96" s="43"/>
    </row>
    <row r="97" spans="1:31" x14ac:dyDescent="0.45">
      <c r="A97" s="35">
        <v>28</v>
      </c>
      <c r="B97" s="36" t="s">
        <v>70</v>
      </c>
      <c r="C97" s="37" t="s">
        <v>146</v>
      </c>
      <c r="D97" s="36" t="s">
        <v>147</v>
      </c>
      <c r="E97" s="38" t="s">
        <v>60</v>
      </c>
      <c r="F97" s="37"/>
      <c r="G97" s="37"/>
      <c r="H97" s="37"/>
      <c r="I97" s="39">
        <v>8</v>
      </c>
      <c r="J97" s="37">
        <v>0</v>
      </c>
      <c r="K97" s="37">
        <v>2</v>
      </c>
      <c r="L97" s="37">
        <v>0</v>
      </c>
      <c r="M97" s="36">
        <v>200</v>
      </c>
      <c r="N97" s="37">
        <v>2</v>
      </c>
      <c r="O97" s="37"/>
      <c r="P97" s="37">
        <v>200</v>
      </c>
      <c r="Q97" s="37"/>
      <c r="R97" s="37"/>
      <c r="S97" s="37"/>
      <c r="T97" s="37"/>
      <c r="U97" s="40" t="s">
        <v>148</v>
      </c>
      <c r="V97" s="36" t="s">
        <v>62</v>
      </c>
      <c r="W97" s="37" t="s">
        <v>68</v>
      </c>
      <c r="X97" s="37">
        <v>9</v>
      </c>
      <c r="Y97" s="37">
        <v>8</v>
      </c>
      <c r="Z97" s="37">
        <v>72</v>
      </c>
      <c r="AA97" s="37">
        <v>2</v>
      </c>
      <c r="AB97" s="37"/>
      <c r="AC97" s="37">
        <v>72</v>
      </c>
      <c r="AD97" s="37">
        <v>16</v>
      </c>
      <c r="AE97" s="36" t="s">
        <v>64</v>
      </c>
    </row>
    <row r="98" spans="1:31" x14ac:dyDescent="0.45">
      <c r="A98" s="35"/>
      <c r="B98" s="36" t="s">
        <v>70</v>
      </c>
      <c r="C98" s="37" t="s">
        <v>146</v>
      </c>
      <c r="D98" s="36" t="s">
        <v>147</v>
      </c>
      <c r="E98" s="38" t="s">
        <v>60</v>
      </c>
      <c r="F98" s="37"/>
      <c r="G98" s="37"/>
      <c r="H98" s="37"/>
      <c r="I98" s="39">
        <v>8</v>
      </c>
      <c r="J98" s="37">
        <v>12</v>
      </c>
      <c r="K98" s="37">
        <v>0</v>
      </c>
      <c r="L98" s="37">
        <v>0</v>
      </c>
      <c r="M98" s="36">
        <v>4800</v>
      </c>
      <c r="N98" s="37">
        <v>1</v>
      </c>
      <c r="O98" s="37">
        <v>4800</v>
      </c>
      <c r="P98" s="37"/>
      <c r="Q98" s="37"/>
      <c r="R98" s="37"/>
      <c r="S98" s="37"/>
      <c r="T98" s="37"/>
      <c r="U98" s="40"/>
      <c r="V98" s="36"/>
      <c r="W98" s="37"/>
      <c r="X98" s="37"/>
      <c r="Y98" s="37"/>
      <c r="Z98" s="37"/>
      <c r="AA98" s="37"/>
      <c r="AB98" s="37"/>
      <c r="AC98" s="37"/>
      <c r="AD98" s="37"/>
      <c r="AE98" s="36" t="s">
        <v>69</v>
      </c>
    </row>
    <row r="99" spans="1:31" s="48" customFormat="1" x14ac:dyDescent="0.45">
      <c r="A99" s="42"/>
      <c r="B99" s="43"/>
      <c r="C99" s="44"/>
      <c r="D99" s="43"/>
      <c r="E99" s="45"/>
      <c r="F99" s="44"/>
      <c r="G99" s="44"/>
      <c r="H99" s="44"/>
      <c r="I99" s="46"/>
      <c r="J99" s="44"/>
      <c r="K99" s="44"/>
      <c r="L99" s="44"/>
      <c r="M99" s="43"/>
      <c r="N99" s="44"/>
      <c r="O99" s="44"/>
      <c r="P99" s="44"/>
      <c r="Q99" s="44"/>
      <c r="R99" s="44"/>
      <c r="S99" s="44"/>
      <c r="T99" s="44"/>
      <c r="U99" s="47"/>
      <c r="V99" s="43"/>
      <c r="W99" s="44"/>
      <c r="X99" s="44"/>
      <c r="Y99" s="44"/>
      <c r="Z99" s="44"/>
      <c r="AA99" s="44"/>
      <c r="AB99" s="44"/>
      <c r="AC99" s="44"/>
      <c r="AD99" s="44"/>
      <c r="AE99" s="43"/>
    </row>
    <row r="100" spans="1:31" x14ac:dyDescent="0.45">
      <c r="A100" s="35">
        <v>29</v>
      </c>
      <c r="B100" s="36" t="s">
        <v>77</v>
      </c>
      <c r="C100" s="37" t="s">
        <v>149</v>
      </c>
      <c r="D100" s="36" t="s">
        <v>150</v>
      </c>
      <c r="E100" s="38" t="s">
        <v>60</v>
      </c>
      <c r="F100" s="37"/>
      <c r="G100" s="37"/>
      <c r="H100" s="37"/>
      <c r="I100" s="39">
        <v>8</v>
      </c>
      <c r="J100" s="37">
        <v>5</v>
      </c>
      <c r="K100" s="37">
        <v>0</v>
      </c>
      <c r="L100" s="37">
        <v>0</v>
      </c>
      <c r="M100" s="36">
        <v>2000</v>
      </c>
      <c r="N100" s="37">
        <v>2</v>
      </c>
      <c r="O100" s="37"/>
      <c r="P100" s="37">
        <v>2000</v>
      </c>
      <c r="Q100" s="37"/>
      <c r="R100" s="37"/>
      <c r="S100" s="37"/>
      <c r="T100" s="37">
        <v>1</v>
      </c>
      <c r="U100" s="40" t="s">
        <v>151</v>
      </c>
      <c r="V100" s="36" t="s">
        <v>62</v>
      </c>
      <c r="W100" s="37" t="s">
        <v>68</v>
      </c>
      <c r="X100" s="37">
        <v>9</v>
      </c>
      <c r="Y100" s="37">
        <v>6</v>
      </c>
      <c r="Z100" s="37">
        <v>54</v>
      </c>
      <c r="AA100" s="37">
        <v>2</v>
      </c>
      <c r="AB100" s="37"/>
      <c r="AC100" s="37">
        <v>54</v>
      </c>
      <c r="AD100" s="37">
        <v>18</v>
      </c>
      <c r="AE100" s="36" t="s">
        <v>64</v>
      </c>
    </row>
    <row r="101" spans="1:31" x14ac:dyDescent="0.45">
      <c r="A101" s="35"/>
      <c r="B101" s="36"/>
      <c r="C101" s="37"/>
      <c r="D101" s="36"/>
      <c r="E101" s="38"/>
      <c r="F101" s="37"/>
      <c r="G101" s="37"/>
      <c r="H101" s="37"/>
      <c r="I101" s="39">
        <v>8</v>
      </c>
      <c r="J101" s="37"/>
      <c r="K101" s="37"/>
      <c r="L101" s="37"/>
      <c r="M101" s="36">
        <v>0</v>
      </c>
      <c r="N101" s="37"/>
      <c r="O101" s="37"/>
      <c r="P101" s="37"/>
      <c r="Q101" s="37"/>
      <c r="R101" s="37"/>
      <c r="S101" s="37"/>
      <c r="T101" s="37">
        <v>2</v>
      </c>
      <c r="U101" s="40" t="s">
        <v>80</v>
      </c>
      <c r="V101" s="36" t="s">
        <v>15</v>
      </c>
      <c r="W101" s="37" t="s">
        <v>152</v>
      </c>
      <c r="X101" s="37">
        <v>5</v>
      </c>
      <c r="Y101" s="37">
        <v>7</v>
      </c>
      <c r="Z101" s="37">
        <v>35</v>
      </c>
      <c r="AA101" s="37">
        <v>2</v>
      </c>
      <c r="AB101" s="37"/>
      <c r="AC101" s="37">
        <v>35</v>
      </c>
      <c r="AD101" s="37">
        <v>6</v>
      </c>
      <c r="AE101" s="36"/>
    </row>
    <row r="102" spans="1:31" x14ac:dyDescent="0.45">
      <c r="A102" s="35"/>
      <c r="B102" s="36"/>
      <c r="C102" s="37"/>
      <c r="D102" s="36"/>
      <c r="E102" s="38"/>
      <c r="F102" s="37"/>
      <c r="G102" s="37"/>
      <c r="H102" s="37"/>
      <c r="I102" s="39"/>
      <c r="J102" s="37"/>
      <c r="K102" s="37"/>
      <c r="L102" s="37"/>
      <c r="M102" s="36"/>
      <c r="N102" s="37"/>
      <c r="O102" s="37"/>
      <c r="P102" s="37"/>
      <c r="Q102" s="37"/>
      <c r="R102" s="37"/>
      <c r="S102" s="37"/>
      <c r="T102" s="37"/>
      <c r="U102" s="40"/>
      <c r="V102" s="36"/>
      <c r="W102" s="37" t="s">
        <v>152</v>
      </c>
      <c r="X102" s="37">
        <v>5</v>
      </c>
      <c r="Y102" s="37">
        <v>7</v>
      </c>
      <c r="Z102" s="37">
        <v>35</v>
      </c>
      <c r="AA102" s="37">
        <v>2</v>
      </c>
      <c r="AB102" s="37"/>
      <c r="AC102" s="37">
        <v>35</v>
      </c>
      <c r="AD102" s="37"/>
      <c r="AE102" s="36"/>
    </row>
    <row r="103" spans="1:31" x14ac:dyDescent="0.45">
      <c r="A103" s="35"/>
      <c r="B103" s="36" t="s">
        <v>77</v>
      </c>
      <c r="C103" s="37" t="s">
        <v>149</v>
      </c>
      <c r="D103" s="36" t="s">
        <v>150</v>
      </c>
      <c r="E103" s="38" t="s">
        <v>60</v>
      </c>
      <c r="F103" s="37"/>
      <c r="G103" s="37"/>
      <c r="H103" s="37"/>
      <c r="I103" s="39">
        <v>8</v>
      </c>
      <c r="J103" s="37">
        <v>20</v>
      </c>
      <c r="K103" s="37">
        <v>0</v>
      </c>
      <c r="L103" s="37">
        <v>0</v>
      </c>
      <c r="M103" s="36">
        <v>8000</v>
      </c>
      <c r="N103" s="37">
        <v>1</v>
      </c>
      <c r="O103" s="37">
        <v>8000</v>
      </c>
      <c r="P103" s="37"/>
      <c r="Q103" s="37"/>
      <c r="R103" s="37"/>
      <c r="S103" s="37"/>
      <c r="T103" s="37"/>
      <c r="U103" s="40"/>
      <c r="V103" s="36"/>
      <c r="W103" s="37"/>
      <c r="X103" s="37"/>
      <c r="Y103" s="37"/>
      <c r="Z103" s="37"/>
      <c r="AA103" s="37"/>
      <c r="AB103" s="37"/>
      <c r="AC103" s="37"/>
      <c r="AD103" s="37"/>
      <c r="AE103" s="36" t="s">
        <v>69</v>
      </c>
    </row>
    <row r="104" spans="1:31" s="48" customFormat="1" x14ac:dyDescent="0.45">
      <c r="A104" s="42"/>
      <c r="B104" s="43"/>
      <c r="C104" s="44"/>
      <c r="D104" s="43"/>
      <c r="E104" s="45"/>
      <c r="F104" s="44"/>
      <c r="G104" s="44"/>
      <c r="H104" s="44"/>
      <c r="I104" s="46"/>
      <c r="J104" s="44"/>
      <c r="K104" s="44"/>
      <c r="L104" s="44"/>
      <c r="M104" s="43"/>
      <c r="N104" s="44"/>
      <c r="O104" s="44"/>
      <c r="P104" s="44"/>
      <c r="Q104" s="44"/>
      <c r="R104" s="44"/>
      <c r="S104" s="44"/>
      <c r="T104" s="44"/>
      <c r="U104" s="47"/>
      <c r="V104" s="43"/>
      <c r="W104" s="44"/>
      <c r="X104" s="44"/>
      <c r="Y104" s="44"/>
      <c r="Z104" s="44"/>
      <c r="AA104" s="44"/>
      <c r="AB104" s="44"/>
      <c r="AC104" s="44"/>
      <c r="AD104" s="44"/>
      <c r="AE104" s="43"/>
    </row>
    <row r="105" spans="1:31" x14ac:dyDescent="0.45">
      <c r="A105" s="35">
        <v>30</v>
      </c>
      <c r="B105" s="36" t="s">
        <v>70</v>
      </c>
      <c r="C105" s="37" t="s">
        <v>153</v>
      </c>
      <c r="D105" s="36" t="s">
        <v>154</v>
      </c>
      <c r="E105" s="38" t="s">
        <v>60</v>
      </c>
      <c r="F105" s="37"/>
      <c r="G105" s="37"/>
      <c r="H105" s="37"/>
      <c r="I105" s="39">
        <v>8</v>
      </c>
      <c r="J105" s="37">
        <v>0</v>
      </c>
      <c r="K105" s="37">
        <v>2</v>
      </c>
      <c r="L105" s="37">
        <v>0</v>
      </c>
      <c r="M105" s="36">
        <v>200</v>
      </c>
      <c r="N105" s="37">
        <v>2</v>
      </c>
      <c r="O105" s="37"/>
      <c r="P105" s="37">
        <v>200</v>
      </c>
      <c r="Q105" s="37"/>
      <c r="R105" s="37"/>
      <c r="S105" s="37"/>
      <c r="T105" s="37"/>
      <c r="U105" s="40" t="s">
        <v>155</v>
      </c>
      <c r="V105" s="36" t="s">
        <v>62</v>
      </c>
      <c r="W105" s="37" t="s">
        <v>68</v>
      </c>
      <c r="X105" s="37">
        <v>12.5</v>
      </c>
      <c r="Y105" s="37">
        <v>9</v>
      </c>
      <c r="Z105" s="37">
        <v>112.5</v>
      </c>
      <c r="AA105" s="37">
        <v>2</v>
      </c>
      <c r="AB105" s="37"/>
      <c r="AC105" s="37">
        <v>112.5</v>
      </c>
      <c r="AD105" s="37">
        <v>46</v>
      </c>
      <c r="AE105" s="36" t="s">
        <v>64</v>
      </c>
    </row>
    <row r="106" spans="1:31" x14ac:dyDescent="0.45">
      <c r="A106" s="35"/>
      <c r="B106" s="36" t="s">
        <v>70</v>
      </c>
      <c r="C106" s="37" t="s">
        <v>153</v>
      </c>
      <c r="D106" s="36" t="s">
        <v>154</v>
      </c>
      <c r="E106" s="38" t="s">
        <v>60</v>
      </c>
      <c r="F106" s="37"/>
      <c r="G106" s="37"/>
      <c r="H106" s="37"/>
      <c r="I106" s="39">
        <v>8</v>
      </c>
      <c r="J106" s="37">
        <v>20</v>
      </c>
      <c r="K106" s="37">
        <v>0</v>
      </c>
      <c r="L106" s="37">
        <v>0</v>
      </c>
      <c r="M106" s="36">
        <v>8000</v>
      </c>
      <c r="N106" s="37">
        <v>1</v>
      </c>
      <c r="O106" s="37">
        <v>8000</v>
      </c>
      <c r="P106" s="37"/>
      <c r="Q106" s="37"/>
      <c r="R106" s="37"/>
      <c r="S106" s="37"/>
      <c r="T106" s="37"/>
      <c r="U106" s="40"/>
      <c r="V106" s="36"/>
      <c r="W106" s="37"/>
      <c r="X106" s="37"/>
      <c r="Y106" s="37"/>
      <c r="Z106" s="37"/>
      <c r="AA106" s="37"/>
      <c r="AB106" s="37"/>
      <c r="AC106" s="37"/>
      <c r="AD106" s="37"/>
      <c r="AE106" s="36" t="s">
        <v>69</v>
      </c>
    </row>
    <row r="107" spans="1:31" s="48" customFormat="1" x14ac:dyDescent="0.45">
      <c r="A107" s="42"/>
      <c r="B107" s="43"/>
      <c r="C107" s="44"/>
      <c r="D107" s="43"/>
      <c r="E107" s="45"/>
      <c r="F107" s="44"/>
      <c r="G107" s="44"/>
      <c r="H107" s="44"/>
      <c r="I107" s="46"/>
      <c r="J107" s="44"/>
      <c r="K107" s="44"/>
      <c r="L107" s="44"/>
      <c r="M107" s="43"/>
      <c r="N107" s="44"/>
      <c r="O107" s="44"/>
      <c r="P107" s="44"/>
      <c r="Q107" s="44"/>
      <c r="R107" s="44"/>
      <c r="S107" s="44"/>
      <c r="T107" s="44"/>
      <c r="U107" s="47"/>
      <c r="V107" s="43"/>
      <c r="W107" s="44"/>
      <c r="X107" s="44"/>
      <c r="Y107" s="44"/>
      <c r="Z107" s="44"/>
      <c r="AA107" s="44"/>
      <c r="AB107" s="44"/>
      <c r="AC107" s="44"/>
      <c r="AD107" s="44"/>
      <c r="AE107" s="43"/>
    </row>
    <row r="108" spans="1:31" x14ac:dyDescent="0.45">
      <c r="A108" s="35">
        <v>31</v>
      </c>
      <c r="B108" s="36" t="s">
        <v>77</v>
      </c>
      <c r="C108" s="37" t="s">
        <v>156</v>
      </c>
      <c r="D108" s="36" t="s">
        <v>157</v>
      </c>
      <c r="E108" s="38" t="s">
        <v>60</v>
      </c>
      <c r="F108" s="37"/>
      <c r="G108" s="37"/>
      <c r="H108" s="37"/>
      <c r="I108" s="39">
        <v>8</v>
      </c>
      <c r="J108" s="37">
        <v>0</v>
      </c>
      <c r="K108" s="37">
        <v>1</v>
      </c>
      <c r="L108" s="37">
        <v>0</v>
      </c>
      <c r="M108" s="36">
        <v>100</v>
      </c>
      <c r="N108" s="37">
        <v>2</v>
      </c>
      <c r="O108" s="37"/>
      <c r="P108" s="37">
        <v>100</v>
      </c>
      <c r="Q108" s="37"/>
      <c r="R108" s="37"/>
      <c r="S108" s="37"/>
      <c r="T108" s="37"/>
      <c r="U108" s="40" t="s">
        <v>158</v>
      </c>
      <c r="V108" s="36" t="s">
        <v>62</v>
      </c>
      <c r="W108" s="37" t="s">
        <v>68</v>
      </c>
      <c r="X108" s="37">
        <v>14</v>
      </c>
      <c r="Y108" s="37">
        <v>11.5</v>
      </c>
      <c r="Z108" s="37">
        <v>161</v>
      </c>
      <c r="AA108" s="37">
        <v>2</v>
      </c>
      <c r="AB108" s="37"/>
      <c r="AC108" s="37">
        <v>161</v>
      </c>
      <c r="AD108" s="37">
        <v>18</v>
      </c>
      <c r="AE108" s="36" t="s">
        <v>64</v>
      </c>
    </row>
    <row r="109" spans="1:31" x14ac:dyDescent="0.45">
      <c r="A109" s="35"/>
      <c r="B109" s="36" t="s">
        <v>77</v>
      </c>
      <c r="C109" s="37" t="s">
        <v>156</v>
      </c>
      <c r="D109" s="36" t="s">
        <v>157</v>
      </c>
      <c r="E109" s="38" t="s">
        <v>60</v>
      </c>
      <c r="F109" s="37"/>
      <c r="G109" s="37"/>
      <c r="H109" s="37"/>
      <c r="I109" s="39">
        <v>8</v>
      </c>
      <c r="J109" s="37">
        <v>0</v>
      </c>
      <c r="K109" s="37">
        <v>2</v>
      </c>
      <c r="L109" s="37">
        <v>0</v>
      </c>
      <c r="M109" s="36">
        <v>200</v>
      </c>
      <c r="N109" s="37">
        <v>1</v>
      </c>
      <c r="O109" s="37">
        <v>200</v>
      </c>
      <c r="P109" s="37"/>
      <c r="Q109" s="37"/>
      <c r="R109" s="37"/>
      <c r="S109" s="37"/>
      <c r="T109" s="37"/>
      <c r="U109" s="40"/>
      <c r="V109" s="36"/>
      <c r="W109" s="37"/>
      <c r="X109" s="37"/>
      <c r="Y109" s="37"/>
      <c r="Z109" s="37"/>
      <c r="AA109" s="37"/>
      <c r="AB109" s="37"/>
      <c r="AC109" s="37"/>
      <c r="AD109" s="37"/>
      <c r="AE109" s="36" t="s">
        <v>159</v>
      </c>
    </row>
    <row r="110" spans="1:31" x14ac:dyDescent="0.45">
      <c r="A110" s="35"/>
      <c r="B110" s="36" t="s">
        <v>77</v>
      </c>
      <c r="C110" s="37" t="s">
        <v>156</v>
      </c>
      <c r="D110" s="36" t="s">
        <v>157</v>
      </c>
      <c r="E110" s="38" t="s">
        <v>60</v>
      </c>
      <c r="F110" s="37"/>
      <c r="G110" s="37"/>
      <c r="H110" s="37"/>
      <c r="I110" s="39">
        <v>8</v>
      </c>
      <c r="J110" s="37">
        <v>29</v>
      </c>
      <c r="K110" s="37">
        <v>0</v>
      </c>
      <c r="L110" s="37">
        <v>0</v>
      </c>
      <c r="M110" s="36">
        <v>11600</v>
      </c>
      <c r="N110" s="37">
        <v>1</v>
      </c>
      <c r="O110" s="37">
        <v>11600</v>
      </c>
      <c r="P110" s="37"/>
      <c r="Q110" s="37"/>
      <c r="R110" s="37"/>
      <c r="S110" s="37"/>
      <c r="T110" s="37"/>
      <c r="U110" s="40"/>
      <c r="V110" s="36"/>
      <c r="W110" s="37"/>
      <c r="X110" s="37"/>
      <c r="Y110" s="37"/>
      <c r="Z110" s="37"/>
      <c r="AA110" s="37"/>
      <c r="AB110" s="37"/>
      <c r="AC110" s="37"/>
      <c r="AD110" s="37"/>
      <c r="AE110" s="36" t="s">
        <v>69</v>
      </c>
    </row>
    <row r="111" spans="1:31" x14ac:dyDescent="0.45">
      <c r="A111" s="35"/>
      <c r="B111" s="36" t="s">
        <v>77</v>
      </c>
      <c r="C111" s="37" t="s">
        <v>156</v>
      </c>
      <c r="D111" s="36" t="s">
        <v>157</v>
      </c>
      <c r="E111" s="38" t="s">
        <v>60</v>
      </c>
      <c r="F111" s="37"/>
      <c r="G111" s="37"/>
      <c r="H111" s="37"/>
      <c r="I111" s="39">
        <v>8</v>
      </c>
      <c r="J111" s="37">
        <v>20</v>
      </c>
      <c r="K111" s="37">
        <v>0</v>
      </c>
      <c r="L111" s="37">
        <v>0</v>
      </c>
      <c r="M111" s="36">
        <v>8000</v>
      </c>
      <c r="N111" s="37">
        <v>1</v>
      </c>
      <c r="O111" s="37">
        <v>8000</v>
      </c>
      <c r="P111" s="37"/>
      <c r="Q111" s="37"/>
      <c r="R111" s="37"/>
      <c r="S111" s="37"/>
      <c r="T111" s="37"/>
      <c r="U111" s="40"/>
      <c r="V111" s="36"/>
      <c r="W111" s="37"/>
      <c r="X111" s="37"/>
      <c r="Y111" s="37"/>
      <c r="Z111" s="37"/>
      <c r="AA111" s="37"/>
      <c r="AB111" s="37"/>
      <c r="AC111" s="37"/>
      <c r="AD111" s="37"/>
      <c r="AE111" s="36" t="s">
        <v>69</v>
      </c>
    </row>
    <row r="112" spans="1:31" s="48" customFormat="1" x14ac:dyDescent="0.45">
      <c r="A112" s="42"/>
      <c r="B112" s="43"/>
      <c r="C112" s="44"/>
      <c r="D112" s="43"/>
      <c r="E112" s="45"/>
      <c r="F112" s="44"/>
      <c r="G112" s="44"/>
      <c r="H112" s="44"/>
      <c r="I112" s="46"/>
      <c r="J112" s="44"/>
      <c r="K112" s="44"/>
      <c r="L112" s="44"/>
      <c r="M112" s="43"/>
      <c r="N112" s="44"/>
      <c r="O112" s="44"/>
      <c r="P112" s="44"/>
      <c r="Q112" s="44"/>
      <c r="R112" s="44"/>
      <c r="S112" s="44"/>
      <c r="T112" s="44"/>
      <c r="U112" s="47"/>
      <c r="V112" s="43"/>
      <c r="W112" s="44"/>
      <c r="X112" s="44"/>
      <c r="Y112" s="44"/>
      <c r="Z112" s="44"/>
      <c r="AA112" s="44"/>
      <c r="AB112" s="44"/>
      <c r="AC112" s="44"/>
      <c r="AD112" s="44"/>
      <c r="AE112" s="43"/>
    </row>
    <row r="113" spans="1:31" x14ac:dyDescent="0.45">
      <c r="A113" s="35">
        <v>32</v>
      </c>
      <c r="B113" s="36" t="s">
        <v>70</v>
      </c>
      <c r="C113" s="37" t="s">
        <v>160</v>
      </c>
      <c r="D113" s="36" t="s">
        <v>161</v>
      </c>
      <c r="E113" s="38" t="s">
        <v>60</v>
      </c>
      <c r="F113" s="37"/>
      <c r="G113" s="37"/>
      <c r="H113" s="37"/>
      <c r="I113" s="39">
        <v>6</v>
      </c>
      <c r="J113" s="37">
        <v>1</v>
      </c>
      <c r="K113" s="37">
        <v>0</v>
      </c>
      <c r="L113" s="37">
        <v>0</v>
      </c>
      <c r="M113" s="36">
        <f>+(J113*400)+(K113*100)+L113</f>
        <v>400</v>
      </c>
      <c r="N113" s="37">
        <v>2</v>
      </c>
      <c r="O113" s="37"/>
      <c r="P113" s="37">
        <v>400</v>
      </c>
      <c r="Q113" s="37"/>
      <c r="R113" s="37"/>
      <c r="S113" s="37"/>
      <c r="T113" s="37"/>
      <c r="U113" s="40" t="s">
        <v>162</v>
      </c>
      <c r="V113" s="36" t="s">
        <v>62</v>
      </c>
      <c r="W113" s="36" t="s">
        <v>68</v>
      </c>
      <c r="X113" s="37">
        <v>6</v>
      </c>
      <c r="Y113" s="37">
        <v>5</v>
      </c>
      <c r="Z113" s="37">
        <v>30</v>
      </c>
      <c r="AA113" s="37">
        <v>2</v>
      </c>
      <c r="AB113" s="37"/>
      <c r="AC113" s="37">
        <v>30</v>
      </c>
      <c r="AD113" s="37"/>
      <c r="AE113" s="60"/>
    </row>
    <row r="114" spans="1:31" x14ac:dyDescent="0.45">
      <c r="A114" s="35"/>
      <c r="B114" s="36" t="s">
        <v>70</v>
      </c>
      <c r="C114" s="37" t="s">
        <v>160</v>
      </c>
      <c r="D114" s="36" t="s">
        <v>161</v>
      </c>
      <c r="E114" s="38" t="s">
        <v>60</v>
      </c>
      <c r="F114" s="37"/>
      <c r="G114" s="37"/>
      <c r="H114" s="37"/>
      <c r="I114" s="39">
        <v>6</v>
      </c>
      <c r="J114" s="37">
        <v>3</v>
      </c>
      <c r="K114" s="37">
        <v>0</v>
      </c>
      <c r="L114" s="37">
        <v>0</v>
      </c>
      <c r="M114" s="36">
        <f>+(J114*400)+(K114*100)+L114</f>
        <v>1200</v>
      </c>
      <c r="N114" s="37">
        <v>1</v>
      </c>
      <c r="O114" s="37">
        <v>1200</v>
      </c>
      <c r="P114" s="37"/>
      <c r="Q114" s="37"/>
      <c r="R114" s="37"/>
      <c r="S114" s="37"/>
      <c r="T114" s="37"/>
      <c r="U114" s="40"/>
      <c r="V114" s="36"/>
      <c r="W114" s="37"/>
      <c r="X114" s="37"/>
      <c r="Y114" s="37"/>
      <c r="Z114" s="37"/>
      <c r="AA114" s="37"/>
      <c r="AB114" s="37"/>
      <c r="AC114" s="37"/>
      <c r="AD114" s="37"/>
      <c r="AE114" s="36" t="s">
        <v>69</v>
      </c>
    </row>
    <row r="115" spans="1:31" x14ac:dyDescent="0.45">
      <c r="A115" s="35"/>
      <c r="B115" s="36" t="s">
        <v>70</v>
      </c>
      <c r="C115" s="37" t="s">
        <v>160</v>
      </c>
      <c r="D115" s="36" t="s">
        <v>161</v>
      </c>
      <c r="E115" s="38" t="s">
        <v>60</v>
      </c>
      <c r="F115" s="37"/>
      <c r="G115" s="37"/>
      <c r="H115" s="37"/>
      <c r="I115" s="39">
        <v>6</v>
      </c>
      <c r="J115" s="37">
        <v>8</v>
      </c>
      <c r="K115" s="37">
        <v>0</v>
      </c>
      <c r="L115" s="37">
        <v>0</v>
      </c>
      <c r="M115" s="36">
        <v>3200</v>
      </c>
      <c r="N115" s="37">
        <v>1</v>
      </c>
      <c r="O115" s="37">
        <v>3200</v>
      </c>
      <c r="P115" s="37"/>
      <c r="Q115" s="37"/>
      <c r="R115" s="37"/>
      <c r="S115" s="37"/>
      <c r="T115" s="37"/>
      <c r="U115" s="40"/>
      <c r="V115" s="36"/>
      <c r="W115" s="37"/>
      <c r="X115" s="37"/>
      <c r="Y115" s="37"/>
      <c r="Z115" s="37"/>
      <c r="AA115" s="37"/>
      <c r="AB115" s="37"/>
      <c r="AC115" s="37"/>
      <c r="AD115" s="37"/>
      <c r="AE115" s="36" t="s">
        <v>69</v>
      </c>
    </row>
    <row r="116" spans="1:31" s="48" customFormat="1" x14ac:dyDescent="0.45">
      <c r="A116" s="42"/>
      <c r="B116" s="43"/>
      <c r="C116" s="44"/>
      <c r="D116" s="43"/>
      <c r="E116" s="45"/>
      <c r="F116" s="44"/>
      <c r="G116" s="44"/>
      <c r="H116" s="44"/>
      <c r="I116" s="46"/>
      <c r="J116" s="44"/>
      <c r="K116" s="44"/>
      <c r="L116" s="44"/>
      <c r="M116" s="43"/>
      <c r="N116" s="44"/>
      <c r="O116" s="44"/>
      <c r="P116" s="44"/>
      <c r="Q116" s="44"/>
      <c r="R116" s="44"/>
      <c r="S116" s="44"/>
      <c r="T116" s="44"/>
      <c r="U116" s="47"/>
      <c r="V116" s="43"/>
      <c r="W116" s="44"/>
      <c r="X116" s="44"/>
      <c r="Y116" s="44"/>
      <c r="Z116" s="44"/>
      <c r="AA116" s="44"/>
      <c r="AB116" s="44"/>
      <c r="AC116" s="44"/>
      <c r="AD116" s="44"/>
      <c r="AE116" s="43"/>
    </row>
    <row r="117" spans="1:31" x14ac:dyDescent="0.45">
      <c r="A117" s="35">
        <v>33</v>
      </c>
      <c r="B117" s="36" t="s">
        <v>77</v>
      </c>
      <c r="C117" s="37" t="s">
        <v>163</v>
      </c>
      <c r="D117" s="36" t="s">
        <v>164</v>
      </c>
      <c r="E117" s="38" t="s">
        <v>60</v>
      </c>
      <c r="F117" s="37"/>
      <c r="G117" s="37"/>
      <c r="H117" s="37"/>
      <c r="I117" s="39">
        <v>8</v>
      </c>
      <c r="J117" s="37">
        <v>0</v>
      </c>
      <c r="K117" s="37">
        <v>2</v>
      </c>
      <c r="L117" s="37">
        <v>0</v>
      </c>
      <c r="M117" s="36">
        <v>200</v>
      </c>
      <c r="N117" s="37">
        <v>2</v>
      </c>
      <c r="O117" s="37"/>
      <c r="P117" s="37">
        <v>200</v>
      </c>
      <c r="Q117" s="37"/>
      <c r="R117" s="37"/>
      <c r="S117" s="37"/>
      <c r="T117" s="37"/>
      <c r="U117" s="40" t="s">
        <v>165</v>
      </c>
      <c r="V117" s="36" t="s">
        <v>62</v>
      </c>
      <c r="W117" s="37" t="s">
        <v>68</v>
      </c>
      <c r="X117" s="37">
        <v>18</v>
      </c>
      <c r="Y117" s="37">
        <v>17</v>
      </c>
      <c r="Z117" s="37">
        <v>306</v>
      </c>
      <c r="AA117" s="37">
        <v>2</v>
      </c>
      <c r="AB117" s="37"/>
      <c r="AC117" s="37">
        <v>306</v>
      </c>
      <c r="AD117" s="37">
        <v>9</v>
      </c>
      <c r="AE117" s="36" t="s">
        <v>64</v>
      </c>
    </row>
    <row r="118" spans="1:31" x14ac:dyDescent="0.45">
      <c r="A118" s="35"/>
      <c r="B118" s="36" t="s">
        <v>77</v>
      </c>
      <c r="C118" s="37" t="s">
        <v>163</v>
      </c>
      <c r="D118" s="36" t="s">
        <v>164</v>
      </c>
      <c r="E118" s="38" t="s">
        <v>60</v>
      </c>
      <c r="F118" s="37"/>
      <c r="G118" s="37"/>
      <c r="H118" s="37"/>
      <c r="I118" s="39">
        <v>8</v>
      </c>
      <c r="J118" s="37">
        <v>20</v>
      </c>
      <c r="K118" s="37">
        <v>0</v>
      </c>
      <c r="L118" s="37">
        <v>0</v>
      </c>
      <c r="M118" s="36">
        <v>8000</v>
      </c>
      <c r="N118" s="37">
        <v>1</v>
      </c>
      <c r="O118" s="37">
        <v>8000</v>
      </c>
      <c r="P118" s="37"/>
      <c r="Q118" s="37"/>
      <c r="R118" s="37"/>
      <c r="S118" s="37"/>
      <c r="T118" s="37"/>
      <c r="U118" s="40"/>
      <c r="V118" s="36"/>
      <c r="W118" s="37"/>
      <c r="X118" s="37"/>
      <c r="Y118" s="37"/>
      <c r="Z118" s="37"/>
      <c r="AA118" s="37"/>
      <c r="AB118" s="37"/>
      <c r="AC118" s="37"/>
      <c r="AD118" s="37"/>
      <c r="AE118" s="36" t="s">
        <v>69</v>
      </c>
    </row>
    <row r="119" spans="1:31" x14ac:dyDescent="0.45">
      <c r="A119" s="35"/>
      <c r="B119" s="36" t="s">
        <v>77</v>
      </c>
      <c r="C119" s="37" t="s">
        <v>163</v>
      </c>
      <c r="D119" s="36" t="s">
        <v>164</v>
      </c>
      <c r="E119" s="38" t="s">
        <v>60</v>
      </c>
      <c r="F119" s="37"/>
      <c r="G119" s="37"/>
      <c r="H119" s="37"/>
      <c r="I119" s="39">
        <v>8</v>
      </c>
      <c r="J119" s="37">
        <v>0</v>
      </c>
      <c r="K119" s="37">
        <v>1</v>
      </c>
      <c r="L119" s="37">
        <v>0</v>
      </c>
      <c r="M119" s="36">
        <v>100</v>
      </c>
      <c r="N119" s="37">
        <v>1</v>
      </c>
      <c r="O119" s="37">
        <v>100</v>
      </c>
      <c r="P119" s="37"/>
      <c r="Q119" s="37"/>
      <c r="R119" s="37"/>
      <c r="S119" s="37"/>
      <c r="T119" s="37"/>
      <c r="U119" s="40"/>
      <c r="V119" s="36"/>
      <c r="W119" s="37"/>
      <c r="X119" s="37"/>
      <c r="Y119" s="37"/>
      <c r="Z119" s="37"/>
      <c r="AA119" s="37"/>
      <c r="AB119" s="37"/>
      <c r="AC119" s="37"/>
      <c r="AD119" s="37"/>
      <c r="AE119" s="36" t="s">
        <v>166</v>
      </c>
    </row>
    <row r="120" spans="1:31" s="48" customFormat="1" x14ac:dyDescent="0.45">
      <c r="A120" s="42"/>
      <c r="B120" s="43"/>
      <c r="C120" s="44"/>
      <c r="D120" s="43"/>
      <c r="E120" s="45"/>
      <c r="F120" s="44"/>
      <c r="G120" s="44"/>
      <c r="H120" s="44"/>
      <c r="I120" s="46"/>
      <c r="J120" s="44"/>
      <c r="K120" s="44"/>
      <c r="L120" s="44"/>
      <c r="M120" s="43"/>
      <c r="N120" s="44"/>
      <c r="O120" s="44"/>
      <c r="P120" s="44"/>
      <c r="Q120" s="44"/>
      <c r="R120" s="44"/>
      <c r="S120" s="44"/>
      <c r="T120" s="44"/>
      <c r="U120" s="47"/>
      <c r="V120" s="43"/>
      <c r="W120" s="44"/>
      <c r="X120" s="44"/>
      <c r="Y120" s="44"/>
      <c r="Z120" s="44"/>
      <c r="AA120" s="44"/>
      <c r="AB120" s="44"/>
      <c r="AC120" s="44"/>
      <c r="AD120" s="44"/>
      <c r="AE120" s="43"/>
    </row>
    <row r="121" spans="1:31" x14ac:dyDescent="0.45">
      <c r="A121" s="35">
        <v>34</v>
      </c>
      <c r="B121" s="36" t="s">
        <v>77</v>
      </c>
      <c r="C121" s="37" t="s">
        <v>167</v>
      </c>
      <c r="D121" s="36" t="s">
        <v>168</v>
      </c>
      <c r="E121" s="38" t="s">
        <v>60</v>
      </c>
      <c r="F121" s="37"/>
      <c r="G121" s="37"/>
      <c r="H121" s="37"/>
      <c r="I121" s="39">
        <v>8</v>
      </c>
      <c r="J121" s="37">
        <v>1</v>
      </c>
      <c r="K121" s="37">
        <v>0</v>
      </c>
      <c r="L121" s="37">
        <v>0</v>
      </c>
      <c r="M121" s="36">
        <v>400</v>
      </c>
      <c r="N121" s="37">
        <v>2</v>
      </c>
      <c r="O121" s="37"/>
      <c r="P121" s="37">
        <v>400</v>
      </c>
      <c r="Q121" s="37"/>
      <c r="R121" s="37"/>
      <c r="S121" s="37"/>
      <c r="T121" s="37"/>
      <c r="U121" s="40" t="s">
        <v>169</v>
      </c>
      <c r="V121" s="36" t="s">
        <v>62</v>
      </c>
      <c r="W121" s="37" t="s">
        <v>68</v>
      </c>
      <c r="X121" s="37">
        <v>6</v>
      </c>
      <c r="Y121" s="37">
        <v>10</v>
      </c>
      <c r="Z121" s="37">
        <v>60</v>
      </c>
      <c r="AA121" s="37">
        <v>2</v>
      </c>
      <c r="AB121" s="37"/>
      <c r="AC121" s="37">
        <v>60</v>
      </c>
      <c r="AD121" s="37">
        <v>16</v>
      </c>
      <c r="AE121" s="36" t="s">
        <v>64</v>
      </c>
    </row>
    <row r="122" spans="1:31" x14ac:dyDescent="0.45">
      <c r="A122" s="35"/>
      <c r="B122" s="36" t="s">
        <v>77</v>
      </c>
      <c r="C122" s="37" t="s">
        <v>167</v>
      </c>
      <c r="D122" s="36" t="s">
        <v>168</v>
      </c>
      <c r="E122" s="38" t="s">
        <v>60</v>
      </c>
      <c r="F122" s="37"/>
      <c r="G122" s="37"/>
      <c r="H122" s="37"/>
      <c r="I122" s="39">
        <v>8</v>
      </c>
      <c r="J122" s="37">
        <v>17</v>
      </c>
      <c r="K122" s="37">
        <v>0</v>
      </c>
      <c r="L122" s="37">
        <v>0</v>
      </c>
      <c r="M122" s="36">
        <v>6800</v>
      </c>
      <c r="N122" s="37">
        <v>1</v>
      </c>
      <c r="O122" s="37">
        <v>6800</v>
      </c>
      <c r="P122" s="37"/>
      <c r="Q122" s="37"/>
      <c r="R122" s="37"/>
      <c r="S122" s="37"/>
      <c r="T122" s="37"/>
      <c r="U122" s="40"/>
      <c r="V122" s="36"/>
      <c r="W122" s="37"/>
      <c r="X122" s="37"/>
      <c r="Y122" s="37"/>
      <c r="Z122" s="37"/>
      <c r="AA122" s="37"/>
      <c r="AB122" s="37"/>
      <c r="AC122" s="37"/>
      <c r="AD122" s="37"/>
      <c r="AE122" s="36" t="s">
        <v>69</v>
      </c>
    </row>
    <row r="123" spans="1:31" x14ac:dyDescent="0.45">
      <c r="A123" s="35"/>
      <c r="B123" s="36" t="s">
        <v>77</v>
      </c>
      <c r="C123" s="37" t="s">
        <v>167</v>
      </c>
      <c r="D123" s="36" t="s">
        <v>168</v>
      </c>
      <c r="E123" s="38" t="s">
        <v>60</v>
      </c>
      <c r="F123" s="37"/>
      <c r="G123" s="37"/>
      <c r="H123" s="37"/>
      <c r="I123" s="39">
        <v>8</v>
      </c>
      <c r="J123" s="37">
        <v>10</v>
      </c>
      <c r="K123" s="37">
        <v>0</v>
      </c>
      <c r="L123" s="37">
        <v>0</v>
      </c>
      <c r="M123" s="36">
        <v>4000</v>
      </c>
      <c r="N123" s="37">
        <v>1</v>
      </c>
      <c r="O123" s="37">
        <v>4000</v>
      </c>
      <c r="P123" s="37"/>
      <c r="Q123" s="37"/>
      <c r="R123" s="37"/>
      <c r="S123" s="37"/>
      <c r="T123" s="37"/>
      <c r="U123" s="40"/>
      <c r="V123" s="36"/>
      <c r="W123" s="37"/>
      <c r="X123" s="37"/>
      <c r="Y123" s="37"/>
      <c r="Z123" s="37"/>
      <c r="AA123" s="37"/>
      <c r="AB123" s="37"/>
      <c r="AC123" s="37"/>
      <c r="AD123" s="37"/>
      <c r="AE123" s="36" t="s">
        <v>69</v>
      </c>
    </row>
    <row r="124" spans="1:31" s="48" customFormat="1" x14ac:dyDescent="0.45">
      <c r="A124" s="42"/>
      <c r="B124" s="43"/>
      <c r="C124" s="44"/>
      <c r="D124" s="43"/>
      <c r="E124" s="45"/>
      <c r="F124" s="44"/>
      <c r="G124" s="44"/>
      <c r="H124" s="44"/>
      <c r="I124" s="46"/>
      <c r="J124" s="44"/>
      <c r="K124" s="44"/>
      <c r="L124" s="44"/>
      <c r="M124" s="43"/>
      <c r="N124" s="44"/>
      <c r="O124" s="44"/>
      <c r="P124" s="44"/>
      <c r="Q124" s="44"/>
      <c r="R124" s="44"/>
      <c r="S124" s="44"/>
      <c r="T124" s="44"/>
      <c r="U124" s="47"/>
      <c r="V124" s="43"/>
      <c r="W124" s="44"/>
      <c r="X124" s="44"/>
      <c r="Y124" s="44"/>
      <c r="Z124" s="44"/>
      <c r="AA124" s="44"/>
      <c r="AB124" s="44"/>
      <c r="AC124" s="44"/>
      <c r="AD124" s="44"/>
      <c r="AE124" s="43"/>
    </row>
    <row r="125" spans="1:31" x14ac:dyDescent="0.45">
      <c r="A125" s="35">
        <v>35</v>
      </c>
      <c r="B125" s="36" t="s">
        <v>70</v>
      </c>
      <c r="C125" s="37" t="s">
        <v>170</v>
      </c>
      <c r="D125" s="36" t="s">
        <v>123</v>
      </c>
      <c r="E125" s="38" t="s">
        <v>60</v>
      </c>
      <c r="F125" s="37"/>
      <c r="G125" s="37"/>
      <c r="H125" s="37"/>
      <c r="I125" s="39">
        <v>8</v>
      </c>
      <c r="J125" s="37">
        <v>1</v>
      </c>
      <c r="K125" s="37">
        <v>1</v>
      </c>
      <c r="L125" s="37">
        <v>0</v>
      </c>
      <c r="M125" s="36">
        <v>500</v>
      </c>
      <c r="N125" s="37">
        <v>2</v>
      </c>
      <c r="O125" s="37"/>
      <c r="P125" s="37">
        <v>500</v>
      </c>
      <c r="Q125" s="37"/>
      <c r="R125" s="37"/>
      <c r="S125" s="37"/>
      <c r="T125" s="37"/>
      <c r="U125" s="40" t="s">
        <v>171</v>
      </c>
      <c r="V125" s="36" t="s">
        <v>62</v>
      </c>
      <c r="W125" s="37" t="s">
        <v>68</v>
      </c>
      <c r="X125" s="37">
        <v>9.5</v>
      </c>
      <c r="Y125" s="37">
        <v>19.5</v>
      </c>
      <c r="Z125" s="37">
        <v>185.25</v>
      </c>
      <c r="AA125" s="37">
        <v>2</v>
      </c>
      <c r="AB125" s="37"/>
      <c r="AC125" s="49">
        <v>185.25</v>
      </c>
      <c r="AD125" s="37">
        <v>31</v>
      </c>
      <c r="AE125" s="36" t="s">
        <v>64</v>
      </c>
    </row>
    <row r="126" spans="1:31" x14ac:dyDescent="0.45">
      <c r="A126" s="35"/>
      <c r="B126" s="36" t="s">
        <v>70</v>
      </c>
      <c r="C126" s="37" t="s">
        <v>170</v>
      </c>
      <c r="D126" s="36" t="s">
        <v>123</v>
      </c>
      <c r="E126" s="38" t="s">
        <v>60</v>
      </c>
      <c r="F126" s="37"/>
      <c r="G126" s="37"/>
      <c r="H126" s="37"/>
      <c r="I126" s="39">
        <v>8</v>
      </c>
      <c r="J126" s="37">
        <v>14</v>
      </c>
      <c r="K126" s="37">
        <v>0</v>
      </c>
      <c r="L126" s="37">
        <v>0</v>
      </c>
      <c r="M126" s="36">
        <v>5600</v>
      </c>
      <c r="N126" s="37">
        <v>1</v>
      </c>
      <c r="O126" s="37">
        <v>5600</v>
      </c>
      <c r="P126" s="37"/>
      <c r="Q126" s="37"/>
      <c r="R126" s="37"/>
      <c r="S126" s="37"/>
      <c r="T126" s="37"/>
      <c r="U126" s="40"/>
      <c r="V126" s="36"/>
      <c r="W126" s="37"/>
      <c r="X126" s="37"/>
      <c r="Y126" s="37"/>
      <c r="Z126" s="37"/>
      <c r="AA126" s="37"/>
      <c r="AB126" s="37"/>
      <c r="AC126" s="37"/>
      <c r="AD126" s="37"/>
      <c r="AE126" s="36" t="s">
        <v>69</v>
      </c>
    </row>
    <row r="127" spans="1:31" x14ac:dyDescent="0.45">
      <c r="A127" s="35"/>
      <c r="B127" s="36" t="s">
        <v>70</v>
      </c>
      <c r="C127" s="37" t="s">
        <v>170</v>
      </c>
      <c r="D127" s="36" t="s">
        <v>123</v>
      </c>
      <c r="E127" s="38" t="s">
        <v>60</v>
      </c>
      <c r="F127" s="37"/>
      <c r="G127" s="37"/>
      <c r="H127" s="37"/>
      <c r="I127" s="39">
        <v>8</v>
      </c>
      <c r="J127" s="37">
        <v>11</v>
      </c>
      <c r="K127" s="37">
        <v>0</v>
      </c>
      <c r="L127" s="37">
        <v>0</v>
      </c>
      <c r="M127" s="36">
        <v>4400</v>
      </c>
      <c r="N127" s="37">
        <v>1</v>
      </c>
      <c r="O127" s="37">
        <v>4400</v>
      </c>
      <c r="P127" s="37"/>
      <c r="Q127" s="37"/>
      <c r="R127" s="37"/>
      <c r="S127" s="37"/>
      <c r="T127" s="37"/>
      <c r="U127" s="40"/>
      <c r="V127" s="36"/>
      <c r="W127" s="37"/>
      <c r="X127" s="37"/>
      <c r="Y127" s="37"/>
      <c r="Z127" s="37"/>
      <c r="AA127" s="37"/>
      <c r="AB127" s="37"/>
      <c r="AC127" s="37"/>
      <c r="AD127" s="37"/>
      <c r="AE127" s="36" t="s">
        <v>69</v>
      </c>
    </row>
    <row r="128" spans="1:31" s="48" customFormat="1" x14ac:dyDescent="0.45">
      <c r="A128" s="42"/>
      <c r="B128" s="43"/>
      <c r="C128" s="44"/>
      <c r="D128" s="43"/>
      <c r="E128" s="45"/>
      <c r="F128" s="44"/>
      <c r="G128" s="44"/>
      <c r="H128" s="44"/>
      <c r="I128" s="46"/>
      <c r="J128" s="44"/>
      <c r="K128" s="44"/>
      <c r="L128" s="44"/>
      <c r="M128" s="43"/>
      <c r="N128" s="44"/>
      <c r="O128" s="44"/>
      <c r="P128" s="44"/>
      <c r="Q128" s="44"/>
      <c r="R128" s="44"/>
      <c r="S128" s="44"/>
      <c r="T128" s="44"/>
      <c r="U128" s="47"/>
      <c r="V128" s="43"/>
      <c r="W128" s="44"/>
      <c r="X128" s="44"/>
      <c r="Y128" s="44"/>
      <c r="Z128" s="44"/>
      <c r="AA128" s="44"/>
      <c r="AB128" s="44"/>
      <c r="AC128" s="50"/>
      <c r="AD128" s="44"/>
      <c r="AE128" s="43"/>
    </row>
    <row r="129" spans="1:31" x14ac:dyDescent="0.45">
      <c r="A129" s="35">
        <v>36</v>
      </c>
      <c r="B129" s="36" t="s">
        <v>70</v>
      </c>
      <c r="C129" s="37" t="s">
        <v>172</v>
      </c>
      <c r="D129" s="36" t="s">
        <v>173</v>
      </c>
      <c r="E129" s="38" t="s">
        <v>60</v>
      </c>
      <c r="F129" s="37"/>
      <c r="G129" s="37"/>
      <c r="H129" s="37"/>
      <c r="I129" s="39">
        <v>8</v>
      </c>
      <c r="J129" s="37">
        <v>2</v>
      </c>
      <c r="K129" s="37">
        <v>0</v>
      </c>
      <c r="L129" s="37">
        <v>0</v>
      </c>
      <c r="M129" s="36">
        <v>800</v>
      </c>
      <c r="N129" s="37">
        <v>2</v>
      </c>
      <c r="O129" s="37"/>
      <c r="P129" s="37">
        <v>800</v>
      </c>
      <c r="Q129" s="37"/>
      <c r="R129" s="37"/>
      <c r="S129" s="37"/>
      <c r="T129" s="37"/>
      <c r="U129" s="40" t="s">
        <v>174</v>
      </c>
      <c r="V129" s="36" t="s">
        <v>62</v>
      </c>
      <c r="W129" s="37" t="s">
        <v>68</v>
      </c>
      <c r="X129" s="37">
        <v>21</v>
      </c>
      <c r="Y129" s="37">
        <v>6</v>
      </c>
      <c r="Z129" s="37">
        <v>126</v>
      </c>
      <c r="AA129" s="37">
        <v>2</v>
      </c>
      <c r="AB129" s="37"/>
      <c r="AC129" s="37">
        <v>126</v>
      </c>
      <c r="AD129" s="37">
        <v>18</v>
      </c>
      <c r="AE129" s="36" t="s">
        <v>64</v>
      </c>
    </row>
    <row r="130" spans="1:31" x14ac:dyDescent="0.45">
      <c r="A130" s="35"/>
      <c r="B130" s="36"/>
      <c r="C130" s="37"/>
      <c r="D130" s="36"/>
      <c r="E130" s="38"/>
      <c r="F130" s="37"/>
      <c r="G130" s="37"/>
      <c r="H130" s="37"/>
      <c r="I130" s="39">
        <v>8</v>
      </c>
      <c r="J130" s="37"/>
      <c r="K130" s="37"/>
      <c r="L130" s="37"/>
      <c r="M130" s="36">
        <v>0</v>
      </c>
      <c r="N130" s="37"/>
      <c r="O130" s="37"/>
      <c r="P130" s="37"/>
      <c r="Q130" s="37"/>
      <c r="R130" s="37"/>
      <c r="S130" s="37"/>
      <c r="T130" s="37"/>
      <c r="U130" s="40" t="s">
        <v>174</v>
      </c>
      <c r="V130" s="36"/>
      <c r="W130" s="37" t="s">
        <v>68</v>
      </c>
      <c r="X130" s="37">
        <v>2</v>
      </c>
      <c r="Y130" s="37">
        <v>4</v>
      </c>
      <c r="Z130" s="37">
        <v>8</v>
      </c>
      <c r="AA130" s="37">
        <v>2</v>
      </c>
      <c r="AB130" s="37"/>
      <c r="AC130" s="37">
        <v>8</v>
      </c>
      <c r="AD130" s="37"/>
      <c r="AE130" s="36" t="s">
        <v>175</v>
      </c>
    </row>
    <row r="131" spans="1:31" x14ac:dyDescent="0.45">
      <c r="A131" s="35"/>
      <c r="B131" s="36" t="s">
        <v>70</v>
      </c>
      <c r="C131" s="37" t="s">
        <v>172</v>
      </c>
      <c r="D131" s="36" t="s">
        <v>173</v>
      </c>
      <c r="E131" s="38" t="s">
        <v>60</v>
      </c>
      <c r="F131" s="37"/>
      <c r="G131" s="37"/>
      <c r="H131" s="37"/>
      <c r="I131" s="39">
        <v>8</v>
      </c>
      <c r="J131" s="37">
        <v>20</v>
      </c>
      <c r="K131" s="37">
        <v>0</v>
      </c>
      <c r="L131" s="37">
        <v>0</v>
      </c>
      <c r="M131" s="36">
        <v>8000</v>
      </c>
      <c r="N131" s="37">
        <v>1</v>
      </c>
      <c r="O131" s="37">
        <v>8000</v>
      </c>
      <c r="P131" s="37"/>
      <c r="Q131" s="37"/>
      <c r="R131" s="37"/>
      <c r="S131" s="37"/>
      <c r="T131" s="37"/>
      <c r="U131" s="40"/>
      <c r="V131" s="36"/>
      <c r="W131" s="37"/>
      <c r="X131" s="37"/>
      <c r="Y131" s="37"/>
      <c r="Z131" s="37"/>
      <c r="AA131" s="37"/>
      <c r="AB131" s="37"/>
      <c r="AC131" s="37"/>
      <c r="AD131" s="37"/>
      <c r="AE131" s="36" t="s">
        <v>69</v>
      </c>
    </row>
    <row r="132" spans="1:31" x14ac:dyDescent="0.45">
      <c r="A132" s="35"/>
      <c r="B132" s="36"/>
      <c r="C132" s="37"/>
      <c r="D132" s="36"/>
      <c r="E132" s="38"/>
      <c r="F132" s="37"/>
      <c r="G132" s="37"/>
      <c r="H132" s="37"/>
      <c r="I132" s="39">
        <v>8</v>
      </c>
      <c r="J132" s="37">
        <v>6</v>
      </c>
      <c r="K132" s="37">
        <v>0</v>
      </c>
      <c r="L132" s="37">
        <v>0</v>
      </c>
      <c r="M132" s="36">
        <v>2400</v>
      </c>
      <c r="N132" s="37">
        <v>1</v>
      </c>
      <c r="O132" s="37">
        <v>2400</v>
      </c>
      <c r="P132" s="37"/>
      <c r="Q132" s="37"/>
      <c r="R132" s="37"/>
      <c r="S132" s="37"/>
      <c r="T132" s="37"/>
      <c r="U132" s="40"/>
      <c r="V132" s="36"/>
      <c r="W132" s="37"/>
      <c r="X132" s="37"/>
      <c r="Y132" s="37"/>
      <c r="Z132" s="37"/>
      <c r="AA132" s="37"/>
      <c r="AB132" s="37"/>
      <c r="AC132" s="37"/>
      <c r="AD132" s="37"/>
      <c r="AE132" s="36" t="s">
        <v>176</v>
      </c>
    </row>
    <row r="133" spans="1:31" x14ac:dyDescent="0.45">
      <c r="A133" s="35"/>
      <c r="B133" s="36"/>
      <c r="C133" s="37"/>
      <c r="D133" s="36"/>
      <c r="E133" s="38"/>
      <c r="F133" s="37"/>
      <c r="G133" s="37"/>
      <c r="H133" s="37"/>
      <c r="I133" s="39">
        <v>8</v>
      </c>
      <c r="J133" s="37">
        <v>5</v>
      </c>
      <c r="K133" s="37">
        <v>0</v>
      </c>
      <c r="L133" s="37">
        <v>0</v>
      </c>
      <c r="M133" s="36">
        <v>2000</v>
      </c>
      <c r="N133" s="37">
        <v>1</v>
      </c>
      <c r="O133" s="37">
        <v>2000</v>
      </c>
      <c r="P133" s="37"/>
      <c r="Q133" s="37"/>
      <c r="R133" s="37"/>
      <c r="S133" s="37"/>
      <c r="T133" s="37"/>
      <c r="U133" s="40"/>
      <c r="V133" s="36"/>
      <c r="W133" s="37"/>
      <c r="X133" s="37"/>
      <c r="Y133" s="37"/>
      <c r="Z133" s="37"/>
      <c r="AA133" s="37"/>
      <c r="AB133" s="37"/>
      <c r="AC133" s="37"/>
      <c r="AD133" s="37"/>
      <c r="AE133" s="36" t="s">
        <v>177</v>
      </c>
    </row>
    <row r="134" spans="1:31" s="48" customFormat="1" x14ac:dyDescent="0.45">
      <c r="A134" s="67"/>
      <c r="B134" s="66"/>
      <c r="C134" s="65"/>
      <c r="D134" s="66"/>
      <c r="E134" s="45"/>
      <c r="F134" s="65"/>
      <c r="G134" s="65"/>
      <c r="H134" s="65"/>
      <c r="I134" s="68"/>
      <c r="J134" s="65"/>
      <c r="K134" s="65"/>
      <c r="L134" s="65"/>
      <c r="M134" s="66"/>
      <c r="N134" s="65"/>
      <c r="O134" s="65"/>
      <c r="P134" s="65"/>
      <c r="Q134" s="65"/>
      <c r="R134" s="65"/>
      <c r="S134" s="65"/>
      <c r="T134" s="65"/>
      <c r="U134" s="69"/>
      <c r="V134" s="66"/>
      <c r="W134" s="65"/>
      <c r="X134" s="65"/>
      <c r="Y134" s="65"/>
      <c r="Z134" s="65"/>
      <c r="AA134" s="65"/>
      <c r="AB134" s="65"/>
      <c r="AC134" s="65"/>
      <c r="AD134" s="65"/>
      <c r="AE134" s="66"/>
    </row>
    <row r="135" spans="1:31" x14ac:dyDescent="0.45">
      <c r="A135" s="70">
        <v>37</v>
      </c>
      <c r="B135" s="71" t="s">
        <v>70</v>
      </c>
      <c r="C135" s="72" t="s">
        <v>178</v>
      </c>
      <c r="D135" s="71" t="s">
        <v>179</v>
      </c>
      <c r="E135" s="38" t="s">
        <v>60</v>
      </c>
      <c r="F135" s="72"/>
      <c r="G135" s="72"/>
      <c r="H135" s="72"/>
      <c r="I135" s="73">
        <v>8</v>
      </c>
      <c r="J135" s="72">
        <v>1</v>
      </c>
      <c r="K135" s="72">
        <v>0</v>
      </c>
      <c r="L135" s="72">
        <v>0</v>
      </c>
      <c r="M135" s="71">
        <v>400</v>
      </c>
      <c r="N135" s="72">
        <v>2</v>
      </c>
      <c r="O135" s="72"/>
      <c r="P135" s="72">
        <v>400</v>
      </c>
      <c r="Q135" s="72"/>
      <c r="R135" s="72"/>
      <c r="S135" s="72"/>
      <c r="T135" s="72"/>
      <c r="U135" s="74" t="s">
        <v>180</v>
      </c>
      <c r="V135" s="71" t="s">
        <v>15</v>
      </c>
      <c r="W135" s="37" t="s">
        <v>68</v>
      </c>
      <c r="X135" s="72">
        <v>6</v>
      </c>
      <c r="Y135" s="72">
        <v>6</v>
      </c>
      <c r="Z135" s="72">
        <v>36</v>
      </c>
      <c r="AA135" s="72">
        <v>2</v>
      </c>
      <c r="AB135" s="72"/>
      <c r="AC135" s="72">
        <v>36</v>
      </c>
      <c r="AD135" s="72">
        <v>46</v>
      </c>
      <c r="AE135" s="71" t="s">
        <v>64</v>
      </c>
    </row>
    <row r="136" spans="1:31" x14ac:dyDescent="0.45">
      <c r="A136" s="70"/>
      <c r="B136" s="71"/>
      <c r="C136" s="72"/>
      <c r="D136" s="71"/>
      <c r="E136" s="38"/>
      <c r="F136" s="72"/>
      <c r="G136" s="72"/>
      <c r="H136" s="72"/>
      <c r="I136" s="73"/>
      <c r="J136" s="72"/>
      <c r="K136" s="72"/>
      <c r="L136" s="72"/>
      <c r="M136" s="71"/>
      <c r="N136" s="72"/>
      <c r="O136" s="72"/>
      <c r="P136" s="72"/>
      <c r="Q136" s="72"/>
      <c r="R136" s="72"/>
      <c r="S136" s="72"/>
      <c r="T136" s="72"/>
      <c r="U136" s="74"/>
      <c r="V136" s="71"/>
      <c r="W136" s="37" t="s">
        <v>68</v>
      </c>
      <c r="X136" s="72">
        <v>6</v>
      </c>
      <c r="Y136" s="72">
        <v>6</v>
      </c>
      <c r="Z136" s="72">
        <v>36</v>
      </c>
      <c r="AA136" s="72">
        <v>2</v>
      </c>
      <c r="AB136" s="72"/>
      <c r="AC136" s="72">
        <v>36</v>
      </c>
      <c r="AD136" s="72"/>
      <c r="AE136" s="71"/>
    </row>
    <row r="137" spans="1:31" x14ac:dyDescent="0.45">
      <c r="A137" s="70"/>
      <c r="B137" s="71" t="s">
        <v>70</v>
      </c>
      <c r="C137" s="72" t="s">
        <v>178</v>
      </c>
      <c r="D137" s="71" t="s">
        <v>179</v>
      </c>
      <c r="E137" s="38" t="s">
        <v>60</v>
      </c>
      <c r="F137" s="72"/>
      <c r="G137" s="72"/>
      <c r="H137" s="72"/>
      <c r="I137" s="73">
        <v>8</v>
      </c>
      <c r="J137" s="72">
        <v>10</v>
      </c>
      <c r="K137" s="72">
        <v>0</v>
      </c>
      <c r="L137" s="72">
        <v>0</v>
      </c>
      <c r="M137" s="71">
        <v>4000</v>
      </c>
      <c r="N137" s="72">
        <v>1</v>
      </c>
      <c r="O137" s="72">
        <v>4000</v>
      </c>
      <c r="P137" s="72"/>
      <c r="Q137" s="72"/>
      <c r="R137" s="72"/>
      <c r="S137" s="72"/>
      <c r="T137" s="72"/>
      <c r="U137" s="74"/>
      <c r="V137" s="71"/>
      <c r="W137" s="72"/>
      <c r="X137" s="72"/>
      <c r="Y137" s="72"/>
      <c r="Z137" s="72"/>
      <c r="AA137" s="72"/>
      <c r="AB137" s="72"/>
      <c r="AC137" s="72"/>
      <c r="AD137" s="72"/>
      <c r="AE137" s="71" t="s">
        <v>69</v>
      </c>
    </row>
    <row r="138" spans="1:31" s="48" customFormat="1" x14ac:dyDescent="0.45">
      <c r="A138" s="67"/>
      <c r="B138" s="66"/>
      <c r="C138" s="65"/>
      <c r="D138" s="66"/>
      <c r="E138" s="45"/>
      <c r="F138" s="65"/>
      <c r="G138" s="65"/>
      <c r="H138" s="65"/>
      <c r="I138" s="68"/>
      <c r="J138" s="65"/>
      <c r="K138" s="65"/>
      <c r="L138" s="65"/>
      <c r="M138" s="66"/>
      <c r="N138" s="65"/>
      <c r="O138" s="65"/>
      <c r="P138" s="65"/>
      <c r="Q138" s="65"/>
      <c r="R138" s="65"/>
      <c r="S138" s="65"/>
      <c r="T138" s="65"/>
      <c r="U138" s="69"/>
      <c r="V138" s="66"/>
      <c r="W138" s="65"/>
      <c r="X138" s="65"/>
      <c r="Y138" s="65"/>
      <c r="Z138" s="65"/>
      <c r="AA138" s="65"/>
      <c r="AB138" s="65"/>
      <c r="AC138" s="65"/>
      <c r="AD138" s="65"/>
      <c r="AE138" s="66"/>
    </row>
    <row r="139" spans="1:31" x14ac:dyDescent="0.45">
      <c r="A139" s="70">
        <v>38</v>
      </c>
      <c r="B139" s="36" t="s">
        <v>77</v>
      </c>
      <c r="C139" s="37" t="s">
        <v>181</v>
      </c>
      <c r="D139" s="36" t="s">
        <v>141</v>
      </c>
      <c r="E139" s="38" t="s">
        <v>60</v>
      </c>
      <c r="F139" s="37"/>
      <c r="G139" s="37"/>
      <c r="H139" s="37"/>
      <c r="I139" s="39">
        <v>8</v>
      </c>
      <c r="J139" s="37">
        <v>0</v>
      </c>
      <c r="K139" s="37">
        <v>2</v>
      </c>
      <c r="L139" s="37">
        <v>0</v>
      </c>
      <c r="M139" s="36">
        <v>200</v>
      </c>
      <c r="N139" s="37">
        <v>2</v>
      </c>
      <c r="O139" s="37"/>
      <c r="P139" s="37">
        <v>200</v>
      </c>
      <c r="Q139" s="37"/>
      <c r="R139" s="37"/>
      <c r="S139" s="37"/>
      <c r="T139" s="37"/>
      <c r="U139" s="40" t="s">
        <v>182</v>
      </c>
      <c r="V139" s="36" t="s">
        <v>62</v>
      </c>
      <c r="W139" s="37" t="s">
        <v>68</v>
      </c>
      <c r="X139" s="37">
        <v>8</v>
      </c>
      <c r="Y139" s="37">
        <v>10</v>
      </c>
      <c r="Z139" s="37">
        <v>80</v>
      </c>
      <c r="AA139" s="37">
        <v>2</v>
      </c>
      <c r="AB139" s="37"/>
      <c r="AC139" s="37">
        <v>80</v>
      </c>
      <c r="AD139" s="37">
        <v>31</v>
      </c>
      <c r="AE139" s="36"/>
    </row>
    <row r="140" spans="1:31" x14ac:dyDescent="0.45">
      <c r="A140" s="70"/>
      <c r="B140" s="36" t="s">
        <v>77</v>
      </c>
      <c r="C140" s="37" t="s">
        <v>181</v>
      </c>
      <c r="D140" s="36" t="s">
        <v>141</v>
      </c>
      <c r="E140" s="38" t="s">
        <v>60</v>
      </c>
      <c r="F140" s="37"/>
      <c r="G140" s="37"/>
      <c r="H140" s="37"/>
      <c r="I140" s="39">
        <v>8</v>
      </c>
      <c r="J140" s="37">
        <v>15</v>
      </c>
      <c r="K140" s="37">
        <v>0</v>
      </c>
      <c r="L140" s="37">
        <v>0</v>
      </c>
      <c r="M140" s="36">
        <v>6000</v>
      </c>
      <c r="N140" s="37">
        <v>1</v>
      </c>
      <c r="O140" s="37">
        <v>6000</v>
      </c>
      <c r="P140" s="37"/>
      <c r="Q140" s="37"/>
      <c r="R140" s="37"/>
      <c r="S140" s="37"/>
      <c r="T140" s="37"/>
      <c r="U140" s="40"/>
      <c r="V140" s="36"/>
      <c r="W140" s="37"/>
      <c r="X140" s="37"/>
      <c r="Y140" s="37"/>
      <c r="Z140" s="37"/>
      <c r="AA140" s="37"/>
      <c r="AB140" s="37"/>
      <c r="AC140" s="37"/>
      <c r="AD140" s="37"/>
      <c r="AE140" s="36" t="s">
        <v>69</v>
      </c>
    </row>
    <row r="141" spans="1:31" s="48" customFormat="1" x14ac:dyDescent="0.45">
      <c r="A141" s="67"/>
      <c r="B141" s="43"/>
      <c r="C141" s="44"/>
      <c r="D141" s="43"/>
      <c r="E141" s="45"/>
      <c r="F141" s="44"/>
      <c r="G141" s="44"/>
      <c r="H141" s="44"/>
      <c r="I141" s="46"/>
      <c r="J141" s="44"/>
      <c r="K141" s="44"/>
      <c r="L141" s="44"/>
      <c r="M141" s="43"/>
      <c r="N141" s="44"/>
      <c r="O141" s="44"/>
      <c r="P141" s="44"/>
      <c r="Q141" s="44"/>
      <c r="R141" s="44"/>
      <c r="S141" s="44"/>
      <c r="T141" s="44"/>
      <c r="U141" s="47"/>
      <c r="V141" s="43"/>
      <c r="W141" s="44"/>
      <c r="X141" s="44"/>
      <c r="Y141" s="44"/>
      <c r="Z141" s="44"/>
      <c r="AA141" s="44"/>
      <c r="AB141" s="44"/>
      <c r="AC141" s="44"/>
      <c r="AD141" s="44"/>
      <c r="AE141" s="43"/>
    </row>
    <row r="142" spans="1:31" x14ac:dyDescent="0.45">
      <c r="A142" s="70">
        <v>39</v>
      </c>
      <c r="B142" s="36" t="s">
        <v>70</v>
      </c>
      <c r="C142" s="37" t="s">
        <v>183</v>
      </c>
      <c r="D142" s="36" t="s">
        <v>93</v>
      </c>
      <c r="E142" s="38" t="s">
        <v>60</v>
      </c>
      <c r="F142" s="37"/>
      <c r="G142" s="37"/>
      <c r="H142" s="37"/>
      <c r="I142" s="39">
        <v>8</v>
      </c>
      <c r="J142" s="37">
        <v>0</v>
      </c>
      <c r="K142" s="37">
        <v>3</v>
      </c>
      <c r="L142" s="37">
        <v>0</v>
      </c>
      <c r="M142" s="36">
        <v>300</v>
      </c>
      <c r="N142" s="37">
        <v>2</v>
      </c>
      <c r="O142" s="37"/>
      <c r="P142" s="37">
        <v>300</v>
      </c>
      <c r="Q142" s="37"/>
      <c r="R142" s="37"/>
      <c r="S142" s="37"/>
      <c r="T142" s="37"/>
      <c r="U142" s="40" t="s">
        <v>184</v>
      </c>
      <c r="V142" s="36" t="s">
        <v>62</v>
      </c>
      <c r="W142" s="37" t="s">
        <v>68</v>
      </c>
      <c r="X142" s="37">
        <v>16</v>
      </c>
      <c r="Y142" s="37">
        <v>10</v>
      </c>
      <c r="Z142" s="37">
        <v>160</v>
      </c>
      <c r="AA142" s="37">
        <v>2</v>
      </c>
      <c r="AB142" s="37"/>
      <c r="AC142" s="37">
        <v>160</v>
      </c>
      <c r="AD142" s="37">
        <v>9</v>
      </c>
      <c r="AE142" s="36" t="s">
        <v>64</v>
      </c>
    </row>
    <row r="143" spans="1:31" x14ac:dyDescent="0.45">
      <c r="A143" s="70"/>
      <c r="B143" s="36" t="s">
        <v>70</v>
      </c>
      <c r="C143" s="37" t="s">
        <v>183</v>
      </c>
      <c r="D143" s="36" t="s">
        <v>93</v>
      </c>
      <c r="E143" s="38" t="s">
        <v>60</v>
      </c>
      <c r="F143" s="37"/>
      <c r="G143" s="37"/>
      <c r="H143" s="37"/>
      <c r="I143" s="39">
        <v>8</v>
      </c>
      <c r="J143" s="37">
        <v>32</v>
      </c>
      <c r="K143" s="37">
        <v>0</v>
      </c>
      <c r="L143" s="37">
        <v>0</v>
      </c>
      <c r="M143" s="36">
        <v>12800</v>
      </c>
      <c r="N143" s="37">
        <v>1</v>
      </c>
      <c r="O143" s="37">
        <v>12800</v>
      </c>
      <c r="P143" s="37"/>
      <c r="Q143" s="37"/>
      <c r="R143" s="37"/>
      <c r="S143" s="37"/>
      <c r="T143" s="37"/>
      <c r="U143" s="40"/>
      <c r="V143" s="36"/>
      <c r="W143" s="37"/>
      <c r="X143" s="37"/>
      <c r="Y143" s="37"/>
      <c r="Z143" s="37"/>
      <c r="AA143" s="37"/>
      <c r="AB143" s="37"/>
      <c r="AC143" s="37"/>
      <c r="AD143" s="37"/>
      <c r="AE143" s="36" t="s">
        <v>69</v>
      </c>
    </row>
    <row r="144" spans="1:31" s="48" customFormat="1" x14ac:dyDescent="0.45">
      <c r="A144" s="67"/>
      <c r="B144" s="43"/>
      <c r="C144" s="44"/>
      <c r="D144" s="43"/>
      <c r="E144" s="45"/>
      <c r="F144" s="44"/>
      <c r="G144" s="44"/>
      <c r="H144" s="44"/>
      <c r="I144" s="46"/>
      <c r="J144" s="44"/>
      <c r="K144" s="44"/>
      <c r="L144" s="44"/>
      <c r="M144" s="43"/>
      <c r="N144" s="44"/>
      <c r="O144" s="44"/>
      <c r="P144" s="44"/>
      <c r="Q144" s="44"/>
      <c r="R144" s="44"/>
      <c r="S144" s="44"/>
      <c r="T144" s="44"/>
      <c r="U144" s="47"/>
      <c r="V144" s="43"/>
      <c r="W144" s="44"/>
      <c r="X144" s="44"/>
      <c r="Y144" s="44"/>
      <c r="Z144" s="44"/>
      <c r="AA144" s="44"/>
      <c r="AB144" s="44"/>
      <c r="AC144" s="44"/>
      <c r="AD144" s="44"/>
      <c r="AE144" s="43"/>
    </row>
    <row r="145" spans="1:31" x14ac:dyDescent="0.45">
      <c r="A145" s="70">
        <v>40</v>
      </c>
      <c r="B145" s="36" t="s">
        <v>57</v>
      </c>
      <c r="C145" s="37" t="s">
        <v>185</v>
      </c>
      <c r="D145" s="36" t="s">
        <v>97</v>
      </c>
      <c r="E145" s="38" t="s">
        <v>60</v>
      </c>
      <c r="F145" s="37"/>
      <c r="G145" s="37"/>
      <c r="H145" s="37"/>
      <c r="I145" s="39">
        <v>8</v>
      </c>
      <c r="J145" s="37">
        <v>0</v>
      </c>
      <c r="K145" s="37">
        <v>3</v>
      </c>
      <c r="L145" s="37">
        <v>0</v>
      </c>
      <c r="M145" s="36">
        <v>300</v>
      </c>
      <c r="N145" s="37">
        <v>2</v>
      </c>
      <c r="O145" s="37"/>
      <c r="P145" s="37">
        <v>300</v>
      </c>
      <c r="Q145" s="37"/>
      <c r="R145" s="37"/>
      <c r="S145" s="37"/>
      <c r="T145" s="37"/>
      <c r="U145" s="40" t="s">
        <v>186</v>
      </c>
      <c r="V145" s="36" t="s">
        <v>62</v>
      </c>
      <c r="W145" s="36" t="s">
        <v>187</v>
      </c>
      <c r="X145" s="37">
        <v>15.5</v>
      </c>
      <c r="Y145" s="37">
        <v>9.5</v>
      </c>
      <c r="Z145" s="37">
        <v>147.25</v>
      </c>
      <c r="AA145" s="37">
        <v>2</v>
      </c>
      <c r="AB145" s="37"/>
      <c r="AC145" s="49">
        <v>147.25</v>
      </c>
      <c r="AD145" s="37">
        <v>21</v>
      </c>
      <c r="AE145" s="36" t="s">
        <v>64</v>
      </c>
    </row>
    <row r="146" spans="1:31" x14ac:dyDescent="0.45">
      <c r="A146" s="70"/>
      <c r="B146" s="36" t="s">
        <v>57</v>
      </c>
      <c r="C146" s="37" t="s">
        <v>185</v>
      </c>
      <c r="D146" s="36" t="s">
        <v>97</v>
      </c>
      <c r="E146" s="38" t="s">
        <v>60</v>
      </c>
      <c r="F146" s="37"/>
      <c r="G146" s="37"/>
      <c r="H146" s="37"/>
      <c r="I146" s="39">
        <v>8</v>
      </c>
      <c r="J146" s="37">
        <v>30</v>
      </c>
      <c r="K146" s="37">
        <v>0</v>
      </c>
      <c r="L146" s="37">
        <v>0</v>
      </c>
      <c r="M146" s="36">
        <v>12000</v>
      </c>
      <c r="N146" s="37">
        <v>1</v>
      </c>
      <c r="O146" s="37">
        <v>12000</v>
      </c>
      <c r="P146" s="37"/>
      <c r="Q146" s="37"/>
      <c r="R146" s="37"/>
      <c r="S146" s="37"/>
      <c r="T146" s="37"/>
      <c r="U146" s="40"/>
      <c r="V146" s="36"/>
      <c r="W146" s="36"/>
      <c r="X146" s="37"/>
      <c r="Y146" s="37"/>
      <c r="Z146" s="37"/>
      <c r="AA146" s="37"/>
      <c r="AB146" s="37"/>
      <c r="AC146" s="49"/>
      <c r="AD146" s="37"/>
      <c r="AE146" s="36" t="s">
        <v>69</v>
      </c>
    </row>
    <row r="147" spans="1:31" x14ac:dyDescent="0.45">
      <c r="A147" s="70"/>
      <c r="B147" s="36" t="s">
        <v>57</v>
      </c>
      <c r="C147" s="37" t="s">
        <v>185</v>
      </c>
      <c r="D147" s="36" t="s">
        <v>97</v>
      </c>
      <c r="E147" s="38" t="s">
        <v>60</v>
      </c>
      <c r="F147" s="37"/>
      <c r="G147" s="37"/>
      <c r="H147" s="37"/>
      <c r="I147" s="39">
        <v>8</v>
      </c>
      <c r="J147" s="37">
        <v>20</v>
      </c>
      <c r="K147" s="37">
        <v>0</v>
      </c>
      <c r="L147" s="37">
        <v>0</v>
      </c>
      <c r="M147" s="36">
        <v>8000</v>
      </c>
      <c r="N147" s="37">
        <v>1</v>
      </c>
      <c r="O147" s="37">
        <v>8000</v>
      </c>
      <c r="P147" s="37"/>
      <c r="Q147" s="37"/>
      <c r="R147" s="37"/>
      <c r="S147" s="37"/>
      <c r="T147" s="37"/>
      <c r="U147" s="40"/>
      <c r="V147" s="36"/>
      <c r="W147" s="36"/>
      <c r="X147" s="37"/>
      <c r="Y147" s="37"/>
      <c r="Z147" s="37"/>
      <c r="AA147" s="37"/>
      <c r="AB147" s="37"/>
      <c r="AC147" s="49"/>
      <c r="AD147" s="37"/>
      <c r="AE147" s="36" t="s">
        <v>69</v>
      </c>
    </row>
    <row r="148" spans="1:31" x14ac:dyDescent="0.45">
      <c r="A148" s="70"/>
      <c r="B148" s="36" t="s">
        <v>57</v>
      </c>
      <c r="C148" s="37" t="s">
        <v>185</v>
      </c>
      <c r="D148" s="36" t="s">
        <v>97</v>
      </c>
      <c r="E148" s="38" t="s">
        <v>60</v>
      </c>
      <c r="F148" s="37"/>
      <c r="G148" s="37"/>
      <c r="H148" s="37"/>
      <c r="I148" s="39">
        <v>8</v>
      </c>
      <c r="J148" s="37">
        <v>26</v>
      </c>
      <c r="K148" s="37">
        <v>0</v>
      </c>
      <c r="L148" s="37">
        <v>0</v>
      </c>
      <c r="M148" s="36">
        <v>10400</v>
      </c>
      <c r="N148" s="37">
        <v>1</v>
      </c>
      <c r="O148" s="37">
        <v>10400</v>
      </c>
      <c r="P148" s="37"/>
      <c r="Q148" s="37"/>
      <c r="R148" s="37"/>
      <c r="S148" s="37"/>
      <c r="T148" s="37"/>
      <c r="U148" s="40"/>
      <c r="V148" s="36"/>
      <c r="W148" s="36"/>
      <c r="X148" s="37"/>
      <c r="Y148" s="37"/>
      <c r="Z148" s="37"/>
      <c r="AA148" s="37"/>
      <c r="AB148" s="37"/>
      <c r="AC148" s="49"/>
      <c r="AD148" s="37"/>
      <c r="AE148" s="36" t="s">
        <v>69</v>
      </c>
    </row>
    <row r="149" spans="1:31" s="48" customFormat="1" x14ac:dyDescent="0.45">
      <c r="A149" s="67"/>
      <c r="B149" s="43"/>
      <c r="C149" s="44"/>
      <c r="D149" s="43"/>
      <c r="E149" s="45"/>
      <c r="F149" s="44"/>
      <c r="G149" s="44"/>
      <c r="H149" s="44"/>
      <c r="I149" s="46"/>
      <c r="J149" s="44"/>
      <c r="K149" s="44"/>
      <c r="L149" s="44"/>
      <c r="M149" s="43"/>
      <c r="N149" s="44"/>
      <c r="O149" s="44"/>
      <c r="P149" s="44"/>
      <c r="Q149" s="44"/>
      <c r="R149" s="44"/>
      <c r="S149" s="44"/>
      <c r="T149" s="44"/>
      <c r="U149" s="47"/>
      <c r="V149" s="43"/>
      <c r="W149" s="43"/>
      <c r="X149" s="44"/>
      <c r="Y149" s="44"/>
      <c r="Z149" s="44"/>
      <c r="AA149" s="44"/>
      <c r="AB149" s="44"/>
      <c r="AC149" s="50"/>
      <c r="AD149" s="44"/>
      <c r="AE149" s="43"/>
    </row>
    <row r="150" spans="1:31" x14ac:dyDescent="0.45">
      <c r="A150" s="70">
        <v>41</v>
      </c>
      <c r="B150" s="36" t="s">
        <v>70</v>
      </c>
      <c r="C150" s="37" t="s">
        <v>188</v>
      </c>
      <c r="D150" s="36" t="s">
        <v>189</v>
      </c>
      <c r="E150" s="38" t="s">
        <v>60</v>
      </c>
      <c r="F150" s="37"/>
      <c r="G150" s="37"/>
      <c r="H150" s="37"/>
      <c r="I150" s="39">
        <v>8</v>
      </c>
      <c r="J150" s="37">
        <v>0</v>
      </c>
      <c r="K150" s="37">
        <v>1</v>
      </c>
      <c r="L150" s="37">
        <v>0</v>
      </c>
      <c r="M150" s="36">
        <v>100</v>
      </c>
      <c r="N150" s="37">
        <v>2</v>
      </c>
      <c r="O150" s="37"/>
      <c r="P150" s="37">
        <v>100</v>
      </c>
      <c r="Q150" s="37"/>
      <c r="R150" s="37"/>
      <c r="S150" s="37"/>
      <c r="T150" s="37"/>
      <c r="U150" s="40" t="s">
        <v>190</v>
      </c>
      <c r="V150" s="36" t="s">
        <v>62</v>
      </c>
      <c r="W150" s="37" t="s">
        <v>68</v>
      </c>
      <c r="X150" s="37">
        <v>10.5</v>
      </c>
      <c r="Y150" s="37">
        <v>10</v>
      </c>
      <c r="Z150" s="37">
        <v>105</v>
      </c>
      <c r="AA150" s="37">
        <v>2</v>
      </c>
      <c r="AB150" s="37"/>
      <c r="AC150" s="37">
        <v>105</v>
      </c>
      <c r="AD150" s="37">
        <v>21</v>
      </c>
      <c r="AE150" s="36" t="s">
        <v>191</v>
      </c>
    </row>
    <row r="151" spans="1:31" x14ac:dyDescent="0.45">
      <c r="A151" s="70"/>
      <c r="B151" s="36" t="s">
        <v>70</v>
      </c>
      <c r="C151" s="37" t="s">
        <v>188</v>
      </c>
      <c r="D151" s="36" t="s">
        <v>189</v>
      </c>
      <c r="E151" s="38" t="s">
        <v>60</v>
      </c>
      <c r="F151" s="37"/>
      <c r="G151" s="37"/>
      <c r="H151" s="37"/>
      <c r="I151" s="39">
        <v>8</v>
      </c>
      <c r="J151" s="37">
        <v>20</v>
      </c>
      <c r="K151" s="37">
        <v>0</v>
      </c>
      <c r="L151" s="37">
        <v>0</v>
      </c>
      <c r="M151" s="36">
        <v>8000</v>
      </c>
      <c r="N151" s="37">
        <v>1</v>
      </c>
      <c r="O151" s="37">
        <v>8000</v>
      </c>
      <c r="P151" s="37"/>
      <c r="Q151" s="37"/>
      <c r="R151" s="37"/>
      <c r="S151" s="37"/>
      <c r="T151" s="37"/>
      <c r="U151" s="40"/>
      <c r="V151" s="36"/>
      <c r="W151" s="37"/>
      <c r="X151" s="37"/>
      <c r="Y151" s="37"/>
      <c r="Z151" s="37"/>
      <c r="AA151" s="37"/>
      <c r="AB151" s="37"/>
      <c r="AC151" s="37"/>
      <c r="AD151" s="37"/>
      <c r="AE151" s="36" t="s">
        <v>69</v>
      </c>
    </row>
    <row r="152" spans="1:31" s="48" customFormat="1" x14ac:dyDescent="0.45">
      <c r="A152" s="67"/>
      <c r="B152" s="43"/>
      <c r="C152" s="44"/>
      <c r="D152" s="43"/>
      <c r="E152" s="45"/>
      <c r="F152" s="44"/>
      <c r="G152" s="44"/>
      <c r="H152" s="44"/>
      <c r="I152" s="46"/>
      <c r="J152" s="44"/>
      <c r="K152" s="44"/>
      <c r="L152" s="44"/>
      <c r="M152" s="43"/>
      <c r="N152" s="44"/>
      <c r="O152" s="44"/>
      <c r="P152" s="44"/>
      <c r="Q152" s="44"/>
      <c r="R152" s="44"/>
      <c r="S152" s="44"/>
      <c r="T152" s="44"/>
      <c r="U152" s="47"/>
      <c r="V152" s="43"/>
      <c r="W152" s="44"/>
      <c r="X152" s="44"/>
      <c r="Y152" s="44"/>
      <c r="Z152" s="44"/>
      <c r="AA152" s="44"/>
      <c r="AB152" s="44"/>
      <c r="AC152" s="44"/>
      <c r="AD152" s="44"/>
      <c r="AE152" s="43"/>
    </row>
    <row r="153" spans="1:31" x14ac:dyDescent="0.45">
      <c r="A153" s="70">
        <v>42</v>
      </c>
      <c r="B153" s="36" t="s">
        <v>70</v>
      </c>
      <c r="C153" s="37" t="s">
        <v>192</v>
      </c>
      <c r="D153" s="36" t="s">
        <v>161</v>
      </c>
      <c r="E153" s="38" t="s">
        <v>60</v>
      </c>
      <c r="F153" s="37"/>
      <c r="G153" s="37"/>
      <c r="H153" s="37"/>
      <c r="I153" s="39">
        <v>8</v>
      </c>
      <c r="J153" s="37">
        <v>1</v>
      </c>
      <c r="K153" s="37">
        <v>0</v>
      </c>
      <c r="L153" s="37">
        <v>0</v>
      </c>
      <c r="M153" s="36">
        <v>400</v>
      </c>
      <c r="N153" s="37">
        <v>2</v>
      </c>
      <c r="O153" s="37"/>
      <c r="P153" s="37">
        <v>400</v>
      </c>
      <c r="Q153" s="37"/>
      <c r="R153" s="37"/>
      <c r="S153" s="37"/>
      <c r="T153" s="37"/>
      <c r="U153" s="75" t="s">
        <v>80</v>
      </c>
      <c r="V153" s="61" t="s">
        <v>15</v>
      </c>
      <c r="W153" s="61" t="s">
        <v>193</v>
      </c>
      <c r="X153" s="61">
        <v>6</v>
      </c>
      <c r="Y153" s="61">
        <v>10</v>
      </c>
      <c r="Z153" s="61">
        <f>X153*Y153</f>
        <v>60</v>
      </c>
      <c r="AA153" s="61">
        <v>2</v>
      </c>
      <c r="AB153" s="61"/>
      <c r="AC153" s="61">
        <v>60</v>
      </c>
      <c r="AD153" s="37">
        <v>21</v>
      </c>
      <c r="AE153" s="36"/>
    </row>
    <row r="154" spans="1:31" x14ac:dyDescent="0.45">
      <c r="A154" s="70"/>
      <c r="B154" s="36"/>
      <c r="C154" s="37"/>
      <c r="D154" s="36"/>
      <c r="E154" s="38"/>
      <c r="F154" s="37"/>
      <c r="G154" s="37"/>
      <c r="H154" s="37"/>
      <c r="I154" s="39"/>
      <c r="J154" s="37"/>
      <c r="K154" s="37"/>
      <c r="L154" s="37"/>
      <c r="M154" s="36"/>
      <c r="N154" s="37"/>
      <c r="O154" s="37"/>
      <c r="P154" s="37"/>
      <c r="Q154" s="37"/>
      <c r="R154" s="37"/>
      <c r="S154" s="37"/>
      <c r="T154" s="37"/>
      <c r="U154" s="40" t="s">
        <v>194</v>
      </c>
      <c r="V154" s="36" t="s">
        <v>62</v>
      </c>
      <c r="W154" s="37" t="s">
        <v>63</v>
      </c>
      <c r="X154" s="37">
        <v>6</v>
      </c>
      <c r="Y154" s="37">
        <v>10</v>
      </c>
      <c r="Z154" s="37">
        <v>60</v>
      </c>
      <c r="AA154" s="37">
        <v>2</v>
      </c>
      <c r="AB154" s="37"/>
      <c r="AC154" s="37">
        <v>60</v>
      </c>
      <c r="AD154" s="37">
        <v>41</v>
      </c>
      <c r="AE154" s="36"/>
    </row>
    <row r="155" spans="1:31" x14ac:dyDescent="0.45">
      <c r="A155" s="70"/>
      <c r="B155" s="36" t="s">
        <v>70</v>
      </c>
      <c r="C155" s="37" t="s">
        <v>192</v>
      </c>
      <c r="D155" s="36" t="s">
        <v>161</v>
      </c>
      <c r="E155" s="38" t="s">
        <v>60</v>
      </c>
      <c r="F155" s="37"/>
      <c r="G155" s="37"/>
      <c r="H155" s="37"/>
      <c r="I155" s="39">
        <v>8</v>
      </c>
      <c r="J155" s="37">
        <v>14</v>
      </c>
      <c r="K155" s="37">
        <v>0</v>
      </c>
      <c r="L155" s="37">
        <v>0</v>
      </c>
      <c r="M155" s="36">
        <v>5600</v>
      </c>
      <c r="N155" s="37">
        <v>1</v>
      </c>
      <c r="O155" s="37">
        <v>5600</v>
      </c>
      <c r="P155" s="37"/>
      <c r="Q155" s="37"/>
      <c r="R155" s="37"/>
      <c r="S155" s="37"/>
      <c r="T155" s="37"/>
      <c r="U155" s="40"/>
      <c r="V155" s="36"/>
      <c r="W155" s="37"/>
      <c r="X155" s="37"/>
      <c r="Y155" s="37"/>
      <c r="Z155" s="37"/>
      <c r="AA155" s="37"/>
      <c r="AB155" s="37"/>
      <c r="AC155" s="37"/>
      <c r="AD155" s="37"/>
      <c r="AE155" s="36" t="s">
        <v>69</v>
      </c>
    </row>
    <row r="156" spans="1:31" s="48" customFormat="1" x14ac:dyDescent="0.45">
      <c r="A156" s="67"/>
      <c r="B156" s="43"/>
      <c r="C156" s="44"/>
      <c r="D156" s="43"/>
      <c r="E156" s="45"/>
      <c r="F156" s="44"/>
      <c r="G156" s="44"/>
      <c r="H156" s="44"/>
      <c r="I156" s="46"/>
      <c r="J156" s="44"/>
      <c r="K156" s="44"/>
      <c r="L156" s="44"/>
      <c r="M156" s="43"/>
      <c r="N156" s="44"/>
      <c r="O156" s="44"/>
      <c r="P156" s="44"/>
      <c r="Q156" s="44"/>
      <c r="R156" s="44"/>
      <c r="S156" s="44"/>
      <c r="T156" s="44"/>
      <c r="U156" s="47"/>
      <c r="V156" s="43"/>
      <c r="W156" s="44"/>
      <c r="X156" s="44"/>
      <c r="Y156" s="44"/>
      <c r="Z156" s="44"/>
      <c r="AA156" s="44"/>
      <c r="AB156" s="44"/>
      <c r="AC156" s="44"/>
      <c r="AD156" s="44"/>
      <c r="AE156" s="43"/>
    </row>
    <row r="157" spans="1:31" s="57" customFormat="1" x14ac:dyDescent="0.45">
      <c r="A157" s="76">
        <v>43</v>
      </c>
      <c r="B157" s="52" t="s">
        <v>77</v>
      </c>
      <c r="C157" s="53" t="s">
        <v>195</v>
      </c>
      <c r="D157" s="52" t="s">
        <v>196</v>
      </c>
      <c r="E157" s="54" t="s">
        <v>60</v>
      </c>
      <c r="F157" s="53"/>
      <c r="G157" s="53"/>
      <c r="H157" s="53"/>
      <c r="I157" s="55">
        <v>8</v>
      </c>
      <c r="J157" s="53">
        <v>1</v>
      </c>
      <c r="K157" s="53">
        <v>0</v>
      </c>
      <c r="L157" s="53">
        <v>0</v>
      </c>
      <c r="M157" s="52">
        <v>400</v>
      </c>
      <c r="N157" s="53">
        <v>2</v>
      </c>
      <c r="O157" s="53"/>
      <c r="P157" s="53">
        <v>400</v>
      </c>
      <c r="Q157" s="53"/>
      <c r="R157" s="53"/>
      <c r="S157" s="53"/>
      <c r="T157" s="53"/>
      <c r="U157" s="56" t="s">
        <v>197</v>
      </c>
      <c r="V157" s="52" t="s">
        <v>62</v>
      </c>
      <c r="W157" s="53" t="s">
        <v>68</v>
      </c>
      <c r="X157" s="53">
        <v>18.5</v>
      </c>
      <c r="Y157" s="53">
        <v>12</v>
      </c>
      <c r="Z157" s="53">
        <v>222</v>
      </c>
      <c r="AA157" s="53">
        <v>2</v>
      </c>
      <c r="AB157" s="53"/>
      <c r="AC157" s="53">
        <v>222</v>
      </c>
      <c r="AD157" s="53">
        <v>3</v>
      </c>
      <c r="AE157" s="52" t="s">
        <v>64</v>
      </c>
    </row>
    <row r="158" spans="1:31" s="57" customFormat="1" x14ac:dyDescent="0.45">
      <c r="A158" s="76"/>
      <c r="B158" s="52"/>
      <c r="C158" s="53"/>
      <c r="D158" s="52"/>
      <c r="E158" s="54"/>
      <c r="F158" s="53"/>
      <c r="G158" s="53"/>
      <c r="H158" s="53"/>
      <c r="I158" s="55"/>
      <c r="J158" s="53"/>
      <c r="K158" s="53"/>
      <c r="L158" s="53"/>
      <c r="M158" s="52"/>
      <c r="N158" s="53"/>
      <c r="O158" s="53"/>
      <c r="P158" s="53"/>
      <c r="Q158" s="53"/>
      <c r="R158" s="53"/>
      <c r="S158" s="53"/>
      <c r="T158" s="53"/>
      <c r="U158" s="56"/>
      <c r="V158" s="52" t="s">
        <v>90</v>
      </c>
      <c r="W158" s="53" t="s">
        <v>193</v>
      </c>
      <c r="X158" s="53">
        <v>5</v>
      </c>
      <c r="Y158" s="53">
        <v>6</v>
      </c>
      <c r="Z158" s="53">
        <v>30</v>
      </c>
      <c r="AA158" s="53"/>
      <c r="AB158" s="53"/>
      <c r="AC158" s="53"/>
      <c r="AD158" s="53">
        <v>11</v>
      </c>
      <c r="AE158" s="52"/>
    </row>
    <row r="159" spans="1:31" x14ac:dyDescent="0.45">
      <c r="A159" s="70"/>
      <c r="B159" s="36" t="s">
        <v>77</v>
      </c>
      <c r="C159" s="37" t="s">
        <v>195</v>
      </c>
      <c r="D159" s="36" t="s">
        <v>196</v>
      </c>
      <c r="E159" s="38" t="s">
        <v>60</v>
      </c>
      <c r="F159" s="37"/>
      <c r="G159" s="37"/>
      <c r="H159" s="37"/>
      <c r="I159" s="39">
        <v>8</v>
      </c>
      <c r="J159" s="37">
        <v>5</v>
      </c>
      <c r="K159" s="37">
        <v>0</v>
      </c>
      <c r="L159" s="37">
        <v>0</v>
      </c>
      <c r="M159" s="36">
        <v>2000</v>
      </c>
      <c r="N159" s="37">
        <v>1</v>
      </c>
      <c r="O159" s="37">
        <v>2000</v>
      </c>
      <c r="P159" s="37"/>
      <c r="Q159" s="37"/>
      <c r="R159" s="37"/>
      <c r="S159" s="37"/>
      <c r="T159" s="37"/>
      <c r="U159" s="40"/>
      <c r="V159" s="36"/>
      <c r="W159" s="37"/>
      <c r="X159" s="37"/>
      <c r="Y159" s="37"/>
      <c r="Z159" s="37"/>
      <c r="AA159" s="37"/>
      <c r="AB159" s="37"/>
      <c r="AC159" s="37"/>
      <c r="AD159" s="37"/>
      <c r="AE159" s="36" t="s">
        <v>69</v>
      </c>
    </row>
    <row r="160" spans="1:31" x14ac:dyDescent="0.45">
      <c r="A160" s="70"/>
      <c r="B160" s="36" t="s">
        <v>77</v>
      </c>
      <c r="C160" s="37" t="s">
        <v>195</v>
      </c>
      <c r="D160" s="36" t="s">
        <v>196</v>
      </c>
      <c r="E160" s="38" t="s">
        <v>60</v>
      </c>
      <c r="F160" s="37"/>
      <c r="G160" s="37"/>
      <c r="H160" s="37"/>
      <c r="I160" s="39">
        <v>8</v>
      </c>
      <c r="J160" s="37">
        <v>8</v>
      </c>
      <c r="K160" s="37">
        <v>0</v>
      </c>
      <c r="L160" s="37">
        <v>0</v>
      </c>
      <c r="M160" s="36">
        <v>3200</v>
      </c>
      <c r="N160" s="37">
        <v>1</v>
      </c>
      <c r="O160" s="37">
        <v>3200</v>
      </c>
      <c r="P160" s="37"/>
      <c r="Q160" s="37"/>
      <c r="R160" s="37"/>
      <c r="S160" s="37"/>
      <c r="T160" s="37"/>
      <c r="U160" s="40"/>
      <c r="V160" s="36"/>
      <c r="W160" s="37"/>
      <c r="X160" s="37"/>
      <c r="Y160" s="37"/>
      <c r="Z160" s="37"/>
      <c r="AA160" s="37"/>
      <c r="AB160" s="37"/>
      <c r="AC160" s="37"/>
      <c r="AD160" s="37"/>
      <c r="AE160" s="36" t="s">
        <v>69</v>
      </c>
    </row>
    <row r="161" spans="1:31" x14ac:dyDescent="0.45">
      <c r="A161" s="70"/>
      <c r="B161" s="36" t="s">
        <v>77</v>
      </c>
      <c r="C161" s="37" t="s">
        <v>195</v>
      </c>
      <c r="D161" s="36" t="s">
        <v>196</v>
      </c>
      <c r="E161" s="38" t="s">
        <v>60</v>
      </c>
      <c r="F161" s="37"/>
      <c r="G161" s="37"/>
      <c r="H161" s="37"/>
      <c r="I161" s="39">
        <v>8</v>
      </c>
      <c r="J161" s="37">
        <v>15</v>
      </c>
      <c r="K161" s="37">
        <v>0</v>
      </c>
      <c r="L161" s="37">
        <v>0</v>
      </c>
      <c r="M161" s="36">
        <v>6000</v>
      </c>
      <c r="N161" s="37">
        <v>1</v>
      </c>
      <c r="O161" s="37">
        <v>6000</v>
      </c>
      <c r="P161" s="37"/>
      <c r="Q161" s="37"/>
      <c r="R161" s="37"/>
      <c r="S161" s="37"/>
      <c r="T161" s="37"/>
      <c r="U161" s="40"/>
      <c r="V161" s="36"/>
      <c r="W161" s="37"/>
      <c r="X161" s="37"/>
      <c r="Y161" s="37"/>
      <c r="Z161" s="37"/>
      <c r="AA161" s="37"/>
      <c r="AB161" s="37"/>
      <c r="AC161" s="37"/>
      <c r="AD161" s="37"/>
      <c r="AE161" s="36" t="s">
        <v>69</v>
      </c>
    </row>
    <row r="162" spans="1:31" x14ac:dyDescent="0.45">
      <c r="A162" s="70"/>
      <c r="B162" s="36" t="s">
        <v>77</v>
      </c>
      <c r="C162" s="37" t="s">
        <v>195</v>
      </c>
      <c r="D162" s="36" t="s">
        <v>196</v>
      </c>
      <c r="E162" s="38" t="s">
        <v>23</v>
      </c>
      <c r="F162" s="37">
        <v>15851</v>
      </c>
      <c r="G162" s="37">
        <v>11</v>
      </c>
      <c r="H162" s="37"/>
      <c r="I162" s="39">
        <v>11</v>
      </c>
      <c r="J162" s="37">
        <v>1</v>
      </c>
      <c r="K162" s="37">
        <v>3</v>
      </c>
      <c r="L162" s="37">
        <v>33</v>
      </c>
      <c r="M162" s="36">
        <v>733</v>
      </c>
      <c r="N162" s="37">
        <v>1</v>
      </c>
      <c r="O162" s="37">
        <v>733</v>
      </c>
      <c r="P162" s="37"/>
      <c r="Q162" s="37"/>
      <c r="R162" s="37"/>
      <c r="S162" s="37"/>
      <c r="T162" s="37"/>
      <c r="U162" s="40"/>
      <c r="V162" s="77"/>
      <c r="W162" s="78"/>
      <c r="X162" s="37"/>
      <c r="Y162" s="37"/>
      <c r="Z162" s="37"/>
      <c r="AA162" s="37"/>
      <c r="AB162" s="37"/>
      <c r="AC162" s="37"/>
      <c r="AD162" s="37"/>
      <c r="AE162" s="36" t="s">
        <v>69</v>
      </c>
    </row>
    <row r="163" spans="1:31" s="48" customFormat="1" x14ac:dyDescent="0.45">
      <c r="A163" s="67"/>
      <c r="B163" s="43"/>
      <c r="C163" s="44"/>
      <c r="D163" s="43"/>
      <c r="E163" s="45"/>
      <c r="F163" s="44"/>
      <c r="G163" s="44"/>
      <c r="H163" s="44"/>
      <c r="I163" s="46"/>
      <c r="J163" s="44"/>
      <c r="K163" s="44"/>
      <c r="L163" s="44"/>
      <c r="M163" s="43"/>
      <c r="N163" s="44"/>
      <c r="O163" s="44"/>
      <c r="P163" s="44"/>
      <c r="Q163" s="44"/>
      <c r="R163" s="44"/>
      <c r="S163" s="44"/>
      <c r="T163" s="44"/>
      <c r="U163" s="47"/>
      <c r="V163" s="43"/>
      <c r="W163" s="44"/>
      <c r="X163" s="44"/>
      <c r="Y163" s="44"/>
      <c r="Z163" s="44"/>
      <c r="AA163" s="44"/>
      <c r="AB163" s="44"/>
      <c r="AC163" s="44"/>
      <c r="AD163" s="44"/>
      <c r="AE163" s="43"/>
    </row>
    <row r="164" spans="1:31" x14ac:dyDescent="0.45">
      <c r="A164" s="70">
        <v>44</v>
      </c>
      <c r="B164" s="36" t="s">
        <v>77</v>
      </c>
      <c r="C164" s="37" t="s">
        <v>198</v>
      </c>
      <c r="D164" s="36" t="s">
        <v>199</v>
      </c>
      <c r="E164" s="38" t="s">
        <v>60</v>
      </c>
      <c r="F164" s="37"/>
      <c r="G164" s="37"/>
      <c r="H164" s="37"/>
      <c r="I164" s="39">
        <v>8</v>
      </c>
      <c r="J164" s="37">
        <v>1</v>
      </c>
      <c r="K164" s="37">
        <v>0</v>
      </c>
      <c r="L164" s="37">
        <v>0</v>
      </c>
      <c r="M164" s="36">
        <v>400</v>
      </c>
      <c r="N164" s="37">
        <v>2</v>
      </c>
      <c r="O164" s="37"/>
      <c r="P164" s="37">
        <v>400</v>
      </c>
      <c r="Q164" s="37"/>
      <c r="R164" s="37"/>
      <c r="S164" s="37"/>
      <c r="T164" s="37"/>
      <c r="U164" s="40" t="s">
        <v>200</v>
      </c>
      <c r="V164" s="36" t="s">
        <v>62</v>
      </c>
      <c r="W164" s="37" t="s">
        <v>68</v>
      </c>
      <c r="X164" s="37">
        <v>23</v>
      </c>
      <c r="Y164" s="37">
        <v>8.5</v>
      </c>
      <c r="Z164" s="37">
        <v>195.5</v>
      </c>
      <c r="AA164" s="37">
        <v>2</v>
      </c>
      <c r="AB164" s="37"/>
      <c r="AC164" s="37">
        <v>195.5</v>
      </c>
      <c r="AD164" s="37">
        <v>19</v>
      </c>
      <c r="AE164" s="36" t="s">
        <v>64</v>
      </c>
    </row>
    <row r="165" spans="1:31" x14ac:dyDescent="0.45">
      <c r="A165" s="70"/>
      <c r="B165" s="36" t="s">
        <v>77</v>
      </c>
      <c r="C165" s="37" t="s">
        <v>198</v>
      </c>
      <c r="D165" s="36" t="s">
        <v>199</v>
      </c>
      <c r="E165" s="38" t="s">
        <v>60</v>
      </c>
      <c r="F165" s="37"/>
      <c r="G165" s="37"/>
      <c r="H165" s="37"/>
      <c r="I165" s="39">
        <v>8</v>
      </c>
      <c r="J165" s="37">
        <v>30</v>
      </c>
      <c r="K165" s="37">
        <v>0</v>
      </c>
      <c r="L165" s="37">
        <v>0</v>
      </c>
      <c r="M165" s="36">
        <v>12000</v>
      </c>
      <c r="N165" s="37">
        <v>1</v>
      </c>
      <c r="O165" s="37">
        <v>12000</v>
      </c>
      <c r="P165" s="37"/>
      <c r="Q165" s="37"/>
      <c r="R165" s="37"/>
      <c r="S165" s="37"/>
      <c r="T165" s="37"/>
      <c r="U165" s="40"/>
      <c r="V165" s="36"/>
      <c r="W165" s="37"/>
      <c r="X165" s="37"/>
      <c r="Y165" s="37"/>
      <c r="Z165" s="37"/>
      <c r="AA165" s="37"/>
      <c r="AB165" s="37"/>
      <c r="AC165" s="37"/>
      <c r="AD165" s="37"/>
      <c r="AE165" s="36" t="s">
        <v>69</v>
      </c>
    </row>
    <row r="166" spans="1:31" s="48" customFormat="1" x14ac:dyDescent="0.45">
      <c r="A166" s="67"/>
      <c r="B166" s="43"/>
      <c r="C166" s="44"/>
      <c r="D166" s="43"/>
      <c r="E166" s="45"/>
      <c r="F166" s="44"/>
      <c r="G166" s="44"/>
      <c r="H166" s="44"/>
      <c r="I166" s="46"/>
      <c r="J166" s="44"/>
      <c r="K166" s="44"/>
      <c r="L166" s="44"/>
      <c r="M166" s="43"/>
      <c r="N166" s="44"/>
      <c r="O166" s="44"/>
      <c r="P166" s="44"/>
      <c r="Q166" s="44"/>
      <c r="R166" s="44"/>
      <c r="S166" s="44"/>
      <c r="T166" s="44"/>
      <c r="U166" s="47"/>
      <c r="V166" s="43"/>
      <c r="W166" s="44"/>
      <c r="X166" s="44"/>
      <c r="Y166" s="44"/>
      <c r="Z166" s="44"/>
      <c r="AA166" s="44"/>
      <c r="AB166" s="44"/>
      <c r="AC166" s="44"/>
      <c r="AD166" s="44"/>
      <c r="AE166" s="43"/>
    </row>
    <row r="167" spans="1:31" x14ac:dyDescent="0.45">
      <c r="A167" s="70">
        <v>45</v>
      </c>
      <c r="B167" s="36" t="s">
        <v>57</v>
      </c>
      <c r="C167" s="37" t="s">
        <v>201</v>
      </c>
      <c r="D167" s="36" t="s">
        <v>202</v>
      </c>
      <c r="E167" s="38" t="s">
        <v>60</v>
      </c>
      <c r="F167" s="37"/>
      <c r="G167" s="37"/>
      <c r="H167" s="37"/>
      <c r="I167" s="39">
        <v>8</v>
      </c>
      <c r="J167" s="37">
        <v>0</v>
      </c>
      <c r="K167" s="37">
        <v>2</v>
      </c>
      <c r="L167" s="37">
        <v>0</v>
      </c>
      <c r="M167" s="36">
        <v>200</v>
      </c>
      <c r="N167" s="37">
        <v>2</v>
      </c>
      <c r="O167" s="37"/>
      <c r="P167" s="37">
        <v>200</v>
      </c>
      <c r="Q167" s="37"/>
      <c r="R167" s="37"/>
      <c r="S167" s="37"/>
      <c r="T167" s="37"/>
      <c r="U167" s="40" t="s">
        <v>203</v>
      </c>
      <c r="V167" s="36" t="s">
        <v>62</v>
      </c>
      <c r="W167" s="37" t="s">
        <v>68</v>
      </c>
      <c r="X167" s="37">
        <v>6</v>
      </c>
      <c r="Y167" s="37">
        <v>14.5</v>
      </c>
      <c r="Z167" s="37">
        <v>87</v>
      </c>
      <c r="AA167" s="37">
        <v>2</v>
      </c>
      <c r="AB167" s="37"/>
      <c r="AC167" s="37">
        <v>87</v>
      </c>
      <c r="AD167" s="37">
        <v>10</v>
      </c>
      <c r="AE167" s="36" t="s">
        <v>64</v>
      </c>
    </row>
    <row r="168" spans="1:31" x14ac:dyDescent="0.45">
      <c r="A168" s="70"/>
      <c r="B168" s="36" t="s">
        <v>57</v>
      </c>
      <c r="C168" s="37" t="s">
        <v>201</v>
      </c>
      <c r="D168" s="36" t="s">
        <v>202</v>
      </c>
      <c r="E168" s="38" t="s">
        <v>60</v>
      </c>
      <c r="F168" s="37"/>
      <c r="G168" s="37"/>
      <c r="H168" s="37"/>
      <c r="I168" s="39">
        <v>8</v>
      </c>
      <c r="J168" s="37">
        <v>12</v>
      </c>
      <c r="K168" s="37">
        <v>0</v>
      </c>
      <c r="L168" s="37">
        <v>0</v>
      </c>
      <c r="M168" s="36">
        <v>4800</v>
      </c>
      <c r="N168" s="37">
        <v>1</v>
      </c>
      <c r="O168" s="37">
        <v>4800</v>
      </c>
      <c r="P168" s="37"/>
      <c r="Q168" s="37"/>
      <c r="R168" s="37"/>
      <c r="S168" s="37"/>
      <c r="T168" s="37"/>
      <c r="U168" s="40"/>
      <c r="V168" s="36"/>
      <c r="W168" s="37"/>
      <c r="X168" s="37"/>
      <c r="Y168" s="37"/>
      <c r="Z168" s="37"/>
      <c r="AA168" s="37"/>
      <c r="AB168" s="37"/>
      <c r="AC168" s="37"/>
      <c r="AD168" s="37"/>
      <c r="AE168" s="36" t="s">
        <v>69</v>
      </c>
    </row>
    <row r="169" spans="1:31" s="48" customFormat="1" x14ac:dyDescent="0.45">
      <c r="A169" s="67"/>
      <c r="B169" s="43"/>
      <c r="C169" s="44"/>
      <c r="D169" s="43"/>
      <c r="E169" s="45"/>
      <c r="F169" s="44"/>
      <c r="G169" s="44"/>
      <c r="H169" s="44"/>
      <c r="I169" s="46"/>
      <c r="J169" s="44"/>
      <c r="K169" s="44"/>
      <c r="L169" s="44"/>
      <c r="M169" s="43"/>
      <c r="N169" s="44"/>
      <c r="O169" s="44"/>
      <c r="P169" s="44"/>
      <c r="Q169" s="44"/>
      <c r="R169" s="44"/>
      <c r="S169" s="44"/>
      <c r="T169" s="44"/>
      <c r="U169" s="47"/>
      <c r="V169" s="43"/>
      <c r="W169" s="44"/>
      <c r="X169" s="44"/>
      <c r="Y169" s="44"/>
      <c r="Z169" s="44"/>
      <c r="AA169" s="44"/>
      <c r="AB169" s="44"/>
      <c r="AC169" s="44"/>
      <c r="AD169" s="44"/>
      <c r="AE169" s="43"/>
    </row>
    <row r="170" spans="1:31" x14ac:dyDescent="0.45">
      <c r="A170" s="70">
        <v>46</v>
      </c>
      <c r="B170" s="36" t="s">
        <v>77</v>
      </c>
      <c r="C170" s="37" t="s">
        <v>201</v>
      </c>
      <c r="D170" s="36" t="s">
        <v>204</v>
      </c>
      <c r="E170" s="38" t="s">
        <v>60</v>
      </c>
      <c r="F170" s="37"/>
      <c r="G170" s="37"/>
      <c r="H170" s="37"/>
      <c r="I170" s="39">
        <v>8</v>
      </c>
      <c r="J170" s="37">
        <v>15</v>
      </c>
      <c r="K170" s="37">
        <v>0</v>
      </c>
      <c r="L170" s="37">
        <v>0</v>
      </c>
      <c r="M170" s="36">
        <v>6000</v>
      </c>
      <c r="N170" s="37">
        <v>1</v>
      </c>
      <c r="O170" s="37">
        <v>6000</v>
      </c>
      <c r="P170" s="37"/>
      <c r="Q170" s="37"/>
      <c r="R170" s="37"/>
      <c r="S170" s="37"/>
      <c r="T170" s="37"/>
      <c r="U170" s="40"/>
      <c r="V170" s="36"/>
      <c r="W170" s="37"/>
      <c r="X170" s="37"/>
      <c r="Y170" s="37"/>
      <c r="Z170" s="37"/>
      <c r="AA170" s="37"/>
      <c r="AB170" s="37"/>
      <c r="AC170" s="37"/>
      <c r="AD170" s="37"/>
      <c r="AE170" s="36" t="s">
        <v>69</v>
      </c>
    </row>
    <row r="171" spans="1:31" s="48" customFormat="1" x14ac:dyDescent="0.45">
      <c r="A171" s="67"/>
      <c r="B171" s="43"/>
      <c r="C171" s="44"/>
      <c r="D171" s="43"/>
      <c r="E171" s="45"/>
      <c r="F171" s="44"/>
      <c r="G171" s="44"/>
      <c r="H171" s="44"/>
      <c r="I171" s="46"/>
      <c r="J171" s="44"/>
      <c r="K171" s="44"/>
      <c r="L171" s="44"/>
      <c r="M171" s="43"/>
      <c r="N171" s="44"/>
      <c r="O171" s="44"/>
      <c r="P171" s="44"/>
      <c r="Q171" s="44"/>
      <c r="R171" s="44"/>
      <c r="S171" s="44"/>
      <c r="T171" s="44"/>
      <c r="U171" s="47"/>
      <c r="V171" s="43"/>
      <c r="W171" s="44"/>
      <c r="X171" s="44"/>
      <c r="Y171" s="44"/>
      <c r="Z171" s="44"/>
      <c r="AA171" s="44"/>
      <c r="AB171" s="44"/>
      <c r="AC171" s="44"/>
      <c r="AD171" s="44"/>
      <c r="AE171" s="43"/>
    </row>
    <row r="172" spans="1:31" x14ac:dyDescent="0.45">
      <c r="A172" s="70">
        <v>47</v>
      </c>
      <c r="B172" s="36" t="s">
        <v>70</v>
      </c>
      <c r="C172" s="37" t="s">
        <v>205</v>
      </c>
      <c r="D172" s="36" t="s">
        <v>154</v>
      </c>
      <c r="E172" s="38" t="s">
        <v>60</v>
      </c>
      <c r="F172" s="37"/>
      <c r="G172" s="37"/>
      <c r="H172" s="37"/>
      <c r="I172" s="39">
        <v>8</v>
      </c>
      <c r="J172" s="37">
        <v>0</v>
      </c>
      <c r="K172" s="37">
        <v>2</v>
      </c>
      <c r="L172" s="37">
        <v>0</v>
      </c>
      <c r="M172" s="36">
        <v>200</v>
      </c>
      <c r="N172" s="37">
        <v>2</v>
      </c>
      <c r="O172" s="37"/>
      <c r="P172" s="37">
        <v>200</v>
      </c>
      <c r="Q172" s="37"/>
      <c r="R172" s="37"/>
      <c r="S172" s="37"/>
      <c r="T172" s="37"/>
      <c r="U172" s="40" t="s">
        <v>206</v>
      </c>
      <c r="V172" s="36" t="s">
        <v>62</v>
      </c>
      <c r="W172" s="37" t="s">
        <v>68</v>
      </c>
      <c r="X172" s="37">
        <v>5.5</v>
      </c>
      <c r="Y172" s="37">
        <v>16.5</v>
      </c>
      <c r="Z172" s="37">
        <v>90.75</v>
      </c>
      <c r="AA172" s="37">
        <v>2</v>
      </c>
      <c r="AB172" s="37"/>
      <c r="AC172" s="37">
        <v>90.75</v>
      </c>
      <c r="AD172" s="37">
        <v>13</v>
      </c>
      <c r="AE172" s="36" t="s">
        <v>207</v>
      </c>
    </row>
    <row r="173" spans="1:31" x14ac:dyDescent="0.45">
      <c r="A173" s="70"/>
      <c r="B173" s="36" t="s">
        <v>70</v>
      </c>
      <c r="C173" s="37" t="s">
        <v>205</v>
      </c>
      <c r="D173" s="36" t="s">
        <v>154</v>
      </c>
      <c r="E173" s="38" t="s">
        <v>60</v>
      </c>
      <c r="F173" s="37"/>
      <c r="G173" s="37"/>
      <c r="H173" s="37"/>
      <c r="I173" s="39">
        <v>8</v>
      </c>
      <c r="J173" s="37">
        <v>10</v>
      </c>
      <c r="K173" s="37">
        <v>0</v>
      </c>
      <c r="L173" s="37">
        <v>0</v>
      </c>
      <c r="M173" s="36">
        <v>4000</v>
      </c>
      <c r="N173" s="37">
        <v>1</v>
      </c>
      <c r="O173" s="37">
        <v>4000</v>
      </c>
      <c r="P173" s="37"/>
      <c r="Q173" s="37"/>
      <c r="R173" s="37"/>
      <c r="S173" s="37"/>
      <c r="T173" s="37"/>
      <c r="U173" s="40"/>
      <c r="V173" s="36"/>
      <c r="W173" s="37"/>
      <c r="X173" s="37"/>
      <c r="Y173" s="37"/>
      <c r="Z173" s="37"/>
      <c r="AA173" s="37"/>
      <c r="AB173" s="37"/>
      <c r="AC173" s="37"/>
      <c r="AD173" s="37"/>
      <c r="AE173" s="36" t="s">
        <v>69</v>
      </c>
    </row>
    <row r="174" spans="1:31" s="48" customFormat="1" x14ac:dyDescent="0.45">
      <c r="A174" s="67"/>
      <c r="B174" s="43"/>
      <c r="C174" s="44"/>
      <c r="D174" s="43"/>
      <c r="E174" s="45"/>
      <c r="F174" s="44"/>
      <c r="G174" s="44"/>
      <c r="H174" s="44"/>
      <c r="I174" s="46"/>
      <c r="J174" s="44"/>
      <c r="K174" s="44"/>
      <c r="L174" s="44"/>
      <c r="M174" s="43"/>
      <c r="N174" s="44"/>
      <c r="O174" s="44"/>
      <c r="P174" s="44"/>
      <c r="Q174" s="44"/>
      <c r="R174" s="44"/>
      <c r="S174" s="44"/>
      <c r="T174" s="44"/>
      <c r="U174" s="47"/>
      <c r="V174" s="43"/>
      <c r="W174" s="44"/>
      <c r="X174" s="44"/>
      <c r="Y174" s="44"/>
      <c r="Z174" s="44"/>
      <c r="AA174" s="44"/>
      <c r="AB174" s="44"/>
      <c r="AC174" s="44"/>
      <c r="AD174" s="44"/>
      <c r="AE174" s="43"/>
    </row>
    <row r="175" spans="1:31" x14ac:dyDescent="0.45">
      <c r="A175" s="70">
        <v>48</v>
      </c>
      <c r="B175" s="36" t="s">
        <v>70</v>
      </c>
      <c r="C175" s="37" t="s">
        <v>208</v>
      </c>
      <c r="D175" s="36" t="s">
        <v>109</v>
      </c>
      <c r="E175" s="38" t="s">
        <v>60</v>
      </c>
      <c r="F175" s="37"/>
      <c r="G175" s="37"/>
      <c r="H175" s="37"/>
      <c r="I175" s="39">
        <v>8</v>
      </c>
      <c r="J175" s="37">
        <v>1</v>
      </c>
      <c r="K175" s="37">
        <v>0</v>
      </c>
      <c r="L175" s="37">
        <v>0</v>
      </c>
      <c r="M175" s="36">
        <v>400</v>
      </c>
      <c r="N175" s="37">
        <v>2</v>
      </c>
      <c r="O175" s="37"/>
      <c r="P175" s="37">
        <v>400</v>
      </c>
      <c r="Q175" s="37"/>
      <c r="R175" s="37"/>
      <c r="S175" s="37"/>
      <c r="T175" s="37">
        <v>1</v>
      </c>
      <c r="U175" s="40" t="s">
        <v>209</v>
      </c>
      <c r="V175" s="36" t="s">
        <v>15</v>
      </c>
      <c r="W175" s="37" t="s">
        <v>193</v>
      </c>
      <c r="X175" s="37">
        <v>18</v>
      </c>
      <c r="Y175" s="37">
        <v>19</v>
      </c>
      <c r="Z175" s="37">
        <v>342</v>
      </c>
      <c r="AA175" s="37">
        <v>2</v>
      </c>
      <c r="AB175" s="37"/>
      <c r="AC175" s="37">
        <v>342</v>
      </c>
      <c r="AD175" s="37">
        <v>21</v>
      </c>
      <c r="AE175" s="36" t="s">
        <v>64</v>
      </c>
    </row>
    <row r="176" spans="1:31" x14ac:dyDescent="0.45">
      <c r="A176" s="35"/>
      <c r="B176" s="36"/>
      <c r="C176" s="37"/>
      <c r="D176" s="36"/>
      <c r="E176" s="38"/>
      <c r="F176" s="37"/>
      <c r="G176" s="37"/>
      <c r="H176" s="37"/>
      <c r="I176" s="39">
        <v>8</v>
      </c>
      <c r="J176" s="37"/>
      <c r="K176" s="37"/>
      <c r="L176" s="37"/>
      <c r="M176" s="36">
        <v>0</v>
      </c>
      <c r="N176" s="37"/>
      <c r="O176" s="37"/>
      <c r="P176" s="37"/>
      <c r="Q176" s="37"/>
      <c r="R176" s="37"/>
      <c r="S176" s="37"/>
      <c r="T176" s="37"/>
      <c r="U176" s="40"/>
      <c r="V176" s="36"/>
      <c r="W176" s="37" t="s">
        <v>193</v>
      </c>
      <c r="X176" s="37">
        <v>18</v>
      </c>
      <c r="Y176" s="37">
        <v>19</v>
      </c>
      <c r="Z176" s="37">
        <v>342</v>
      </c>
      <c r="AA176" s="37">
        <v>2</v>
      </c>
      <c r="AB176" s="37"/>
      <c r="AC176" s="37">
        <v>342</v>
      </c>
      <c r="AD176" s="37">
        <v>21</v>
      </c>
      <c r="AE176" s="36"/>
    </row>
    <row r="177" spans="1:31" x14ac:dyDescent="0.45">
      <c r="A177" s="35"/>
      <c r="B177" s="36" t="s">
        <v>70</v>
      </c>
      <c r="C177" s="37" t="s">
        <v>208</v>
      </c>
      <c r="D177" s="36" t="s">
        <v>109</v>
      </c>
      <c r="E177" s="38" t="s">
        <v>60</v>
      </c>
      <c r="F177" s="37"/>
      <c r="G177" s="37"/>
      <c r="H177" s="37"/>
      <c r="I177" s="39">
        <v>8</v>
      </c>
      <c r="J177" s="37">
        <v>1</v>
      </c>
      <c r="K177" s="37">
        <v>0</v>
      </c>
      <c r="L177" s="37">
        <v>0</v>
      </c>
      <c r="M177" s="36">
        <v>400</v>
      </c>
      <c r="N177" s="37">
        <v>2</v>
      </c>
      <c r="O177" s="37"/>
      <c r="P177" s="37">
        <v>400</v>
      </c>
      <c r="Q177" s="37"/>
      <c r="R177" s="37"/>
      <c r="S177" s="37"/>
      <c r="T177" s="37">
        <v>2</v>
      </c>
      <c r="U177" s="40" t="s">
        <v>80</v>
      </c>
      <c r="V177" s="36" t="s">
        <v>62</v>
      </c>
      <c r="W177" s="37" t="s">
        <v>68</v>
      </c>
      <c r="X177" s="37">
        <v>5.5</v>
      </c>
      <c r="Y177" s="37">
        <v>16.5</v>
      </c>
      <c r="Z177" s="37">
        <v>90.75</v>
      </c>
      <c r="AA177" s="37">
        <v>2</v>
      </c>
      <c r="AB177" s="37"/>
      <c r="AC177" s="37">
        <v>90.75</v>
      </c>
      <c r="AD177" s="37">
        <v>16</v>
      </c>
      <c r="AE177" s="36"/>
    </row>
    <row r="178" spans="1:31" x14ac:dyDescent="0.45">
      <c r="A178" s="35"/>
      <c r="B178" s="36" t="s">
        <v>70</v>
      </c>
      <c r="C178" s="37" t="s">
        <v>208</v>
      </c>
      <c r="D178" s="36" t="s">
        <v>109</v>
      </c>
      <c r="E178" s="38" t="s">
        <v>60</v>
      </c>
      <c r="F178" s="37"/>
      <c r="G178" s="37"/>
      <c r="H178" s="37"/>
      <c r="I178" s="39">
        <v>8</v>
      </c>
      <c r="J178" s="37">
        <v>12</v>
      </c>
      <c r="K178" s="37">
        <v>0</v>
      </c>
      <c r="L178" s="37">
        <v>0</v>
      </c>
      <c r="M178" s="36">
        <v>4800</v>
      </c>
      <c r="N178" s="37">
        <v>1</v>
      </c>
      <c r="O178" s="37">
        <v>4800</v>
      </c>
      <c r="P178" s="37"/>
      <c r="Q178" s="37"/>
      <c r="R178" s="37"/>
      <c r="S178" s="37"/>
      <c r="T178" s="37"/>
      <c r="U178" s="40"/>
      <c r="V178" s="36"/>
      <c r="W178" s="37"/>
      <c r="X178" s="37"/>
      <c r="Y178" s="37"/>
      <c r="Z178" s="37"/>
      <c r="AA178" s="37"/>
      <c r="AB178" s="37"/>
      <c r="AC178" s="37"/>
      <c r="AD178" s="37"/>
      <c r="AE178" s="36" t="s">
        <v>69</v>
      </c>
    </row>
    <row r="179" spans="1:31" x14ac:dyDescent="0.45">
      <c r="A179" s="35"/>
      <c r="B179" s="36" t="s">
        <v>70</v>
      </c>
      <c r="C179" s="37" t="s">
        <v>208</v>
      </c>
      <c r="D179" s="36" t="s">
        <v>109</v>
      </c>
      <c r="E179" s="38" t="s">
        <v>60</v>
      </c>
      <c r="F179" s="37"/>
      <c r="G179" s="37"/>
      <c r="H179" s="37"/>
      <c r="I179" s="39">
        <v>8</v>
      </c>
      <c r="J179" s="37">
        <v>16</v>
      </c>
      <c r="K179" s="37">
        <v>0</v>
      </c>
      <c r="L179" s="37">
        <v>0</v>
      </c>
      <c r="M179" s="36">
        <v>6400</v>
      </c>
      <c r="N179" s="37">
        <v>1</v>
      </c>
      <c r="O179" s="37">
        <v>6400</v>
      </c>
      <c r="P179" s="37"/>
      <c r="Q179" s="37"/>
      <c r="R179" s="37"/>
      <c r="S179" s="37"/>
      <c r="T179" s="37"/>
      <c r="U179" s="40"/>
      <c r="V179" s="36"/>
      <c r="W179" s="37"/>
      <c r="X179" s="37"/>
      <c r="Y179" s="37"/>
      <c r="Z179" s="37"/>
      <c r="AA179" s="37"/>
      <c r="AB179" s="37"/>
      <c r="AC179" s="37"/>
      <c r="AD179" s="37"/>
      <c r="AE179" s="36" t="s">
        <v>69</v>
      </c>
    </row>
    <row r="180" spans="1:31" x14ac:dyDescent="0.45">
      <c r="A180" s="35"/>
      <c r="B180" s="36" t="s">
        <v>70</v>
      </c>
      <c r="C180" s="37" t="s">
        <v>208</v>
      </c>
      <c r="D180" s="36" t="s">
        <v>109</v>
      </c>
      <c r="E180" s="38" t="s">
        <v>60</v>
      </c>
      <c r="F180" s="37"/>
      <c r="G180" s="37"/>
      <c r="H180" s="37"/>
      <c r="I180" s="39">
        <v>8</v>
      </c>
      <c r="J180" s="37">
        <v>39</v>
      </c>
      <c r="K180" s="37">
        <v>0</v>
      </c>
      <c r="L180" s="37">
        <v>0</v>
      </c>
      <c r="M180" s="36">
        <v>15600</v>
      </c>
      <c r="N180" s="37">
        <v>1</v>
      </c>
      <c r="O180" s="37">
        <v>15600</v>
      </c>
      <c r="P180" s="37"/>
      <c r="Q180" s="37"/>
      <c r="R180" s="37"/>
      <c r="S180" s="37"/>
      <c r="T180" s="37"/>
      <c r="U180" s="40"/>
      <c r="V180" s="36"/>
      <c r="W180" s="37"/>
      <c r="X180" s="37"/>
      <c r="Y180" s="37"/>
      <c r="Z180" s="37"/>
      <c r="AA180" s="37"/>
      <c r="AB180" s="37"/>
      <c r="AC180" s="37"/>
      <c r="AD180" s="37"/>
      <c r="AE180" s="36" t="s">
        <v>210</v>
      </c>
    </row>
    <row r="181" spans="1:31" x14ac:dyDescent="0.45">
      <c r="A181" s="35"/>
      <c r="B181" s="36" t="s">
        <v>70</v>
      </c>
      <c r="C181" s="37" t="s">
        <v>208</v>
      </c>
      <c r="D181" s="36" t="s">
        <v>109</v>
      </c>
      <c r="E181" s="38" t="s">
        <v>60</v>
      </c>
      <c r="F181" s="37"/>
      <c r="G181" s="37"/>
      <c r="H181" s="37"/>
      <c r="I181" s="39">
        <v>8</v>
      </c>
      <c r="J181" s="37">
        <v>10</v>
      </c>
      <c r="K181" s="37">
        <v>0</v>
      </c>
      <c r="L181" s="37">
        <v>0</v>
      </c>
      <c r="M181" s="36">
        <v>4000</v>
      </c>
      <c r="N181" s="37">
        <v>1</v>
      </c>
      <c r="O181" s="37">
        <v>4000</v>
      </c>
      <c r="P181" s="37"/>
      <c r="Q181" s="37"/>
      <c r="R181" s="37"/>
      <c r="S181" s="37"/>
      <c r="T181" s="37"/>
      <c r="U181" s="40"/>
      <c r="V181" s="36"/>
      <c r="W181" s="37"/>
      <c r="X181" s="37"/>
      <c r="Y181" s="37"/>
      <c r="Z181" s="37"/>
      <c r="AA181" s="37"/>
      <c r="AB181" s="37"/>
      <c r="AC181" s="37"/>
      <c r="AD181" s="37"/>
      <c r="AE181" s="36" t="s">
        <v>69</v>
      </c>
    </row>
    <row r="182" spans="1:31" x14ac:dyDescent="0.45">
      <c r="A182" s="35"/>
      <c r="B182" s="36" t="s">
        <v>70</v>
      </c>
      <c r="C182" s="37" t="s">
        <v>208</v>
      </c>
      <c r="D182" s="36" t="s">
        <v>109</v>
      </c>
      <c r="E182" s="38" t="s">
        <v>60</v>
      </c>
      <c r="F182" s="37"/>
      <c r="G182" s="37"/>
      <c r="H182" s="37"/>
      <c r="I182" s="39">
        <v>8</v>
      </c>
      <c r="J182" s="37">
        <v>12</v>
      </c>
      <c r="K182" s="37">
        <v>0</v>
      </c>
      <c r="L182" s="37">
        <v>0</v>
      </c>
      <c r="M182" s="36">
        <v>4800</v>
      </c>
      <c r="N182" s="37">
        <v>1</v>
      </c>
      <c r="O182" s="37">
        <v>4800</v>
      </c>
      <c r="P182" s="37"/>
      <c r="Q182" s="37"/>
      <c r="R182" s="37"/>
      <c r="S182" s="37"/>
      <c r="T182" s="37"/>
      <c r="U182" s="40"/>
      <c r="V182" s="36"/>
      <c r="W182" s="37"/>
      <c r="X182" s="37"/>
      <c r="Y182" s="37"/>
      <c r="Z182" s="37"/>
      <c r="AA182" s="37"/>
      <c r="AB182" s="37"/>
      <c r="AC182" s="37"/>
      <c r="AD182" s="37"/>
      <c r="AE182" s="36" t="s">
        <v>69</v>
      </c>
    </row>
    <row r="183" spans="1:31" s="48" customFormat="1" x14ac:dyDescent="0.45">
      <c r="A183" s="42"/>
      <c r="B183" s="43"/>
      <c r="C183" s="44"/>
      <c r="D183" s="43"/>
      <c r="E183" s="45"/>
      <c r="F183" s="44"/>
      <c r="G183" s="44"/>
      <c r="H183" s="44"/>
      <c r="I183" s="46"/>
      <c r="J183" s="44"/>
      <c r="K183" s="44"/>
      <c r="L183" s="44"/>
      <c r="M183" s="43"/>
      <c r="N183" s="44"/>
      <c r="O183" s="44"/>
      <c r="P183" s="44"/>
      <c r="Q183" s="44"/>
      <c r="R183" s="44"/>
      <c r="S183" s="44"/>
      <c r="T183" s="44"/>
      <c r="U183" s="47"/>
      <c r="V183" s="43"/>
      <c r="W183" s="44"/>
      <c r="X183" s="44"/>
      <c r="Y183" s="44"/>
      <c r="Z183" s="44"/>
      <c r="AA183" s="44"/>
      <c r="AB183" s="44"/>
      <c r="AC183" s="44"/>
      <c r="AD183" s="44"/>
      <c r="AE183" s="43"/>
    </row>
    <row r="184" spans="1:31" x14ac:dyDescent="0.45">
      <c r="A184" s="59">
        <v>49</v>
      </c>
      <c r="B184" s="60" t="s">
        <v>77</v>
      </c>
      <c r="C184" s="61" t="s">
        <v>211</v>
      </c>
      <c r="D184" s="60" t="s">
        <v>106</v>
      </c>
      <c r="E184" s="60" t="s">
        <v>212</v>
      </c>
      <c r="F184" s="61"/>
      <c r="G184" s="61"/>
      <c r="H184" s="61"/>
      <c r="I184" s="62">
        <v>8</v>
      </c>
      <c r="J184" s="61">
        <v>0</v>
      </c>
      <c r="K184" s="61">
        <v>1</v>
      </c>
      <c r="L184" s="61">
        <v>0</v>
      </c>
      <c r="M184" s="60">
        <v>100</v>
      </c>
      <c r="N184" s="61">
        <v>2</v>
      </c>
      <c r="O184" s="61"/>
      <c r="P184" s="61">
        <v>100</v>
      </c>
      <c r="Q184" s="61"/>
      <c r="R184" s="61"/>
      <c r="S184" s="61"/>
      <c r="T184" s="61"/>
      <c r="U184" s="60" t="s">
        <v>107</v>
      </c>
      <c r="V184" s="61" t="s">
        <v>62</v>
      </c>
      <c r="W184" s="60" t="s">
        <v>68</v>
      </c>
      <c r="X184" s="61">
        <v>6</v>
      </c>
      <c r="Y184" s="61">
        <v>12</v>
      </c>
      <c r="Z184" s="61">
        <v>72</v>
      </c>
      <c r="AA184" s="61"/>
      <c r="AB184" s="61"/>
      <c r="AC184" s="61">
        <v>72</v>
      </c>
      <c r="AD184" s="61">
        <v>16</v>
      </c>
      <c r="AE184" s="60"/>
    </row>
    <row r="185" spans="1:31" s="48" customFormat="1" x14ac:dyDescent="0.45">
      <c r="A185" s="42"/>
      <c r="B185" s="43"/>
      <c r="C185" s="44"/>
      <c r="D185" s="43"/>
      <c r="E185" s="43"/>
      <c r="F185" s="44"/>
      <c r="G185" s="44"/>
      <c r="H185" s="44"/>
      <c r="I185" s="46"/>
      <c r="J185" s="44"/>
      <c r="K185" s="44"/>
      <c r="L185" s="44"/>
      <c r="M185" s="43"/>
      <c r="N185" s="44"/>
      <c r="O185" s="44"/>
      <c r="P185" s="44"/>
      <c r="Q185" s="44"/>
      <c r="R185" s="44"/>
      <c r="S185" s="44"/>
      <c r="T185" s="44"/>
      <c r="U185" s="43"/>
      <c r="V185" s="44"/>
      <c r="W185" s="43"/>
      <c r="X185" s="44"/>
      <c r="Y185" s="44"/>
      <c r="Z185" s="44"/>
      <c r="AA185" s="44"/>
      <c r="AB185" s="44"/>
      <c r="AC185" s="44"/>
      <c r="AD185" s="44"/>
      <c r="AE185" s="43"/>
    </row>
    <row r="186" spans="1:31" x14ac:dyDescent="0.45">
      <c r="A186" s="59">
        <v>50</v>
      </c>
      <c r="B186" s="60" t="s">
        <v>77</v>
      </c>
      <c r="C186" s="61" t="s">
        <v>213</v>
      </c>
      <c r="D186" s="60" t="s">
        <v>214</v>
      </c>
      <c r="E186" s="60" t="s">
        <v>60</v>
      </c>
      <c r="F186" s="61"/>
      <c r="G186" s="61"/>
      <c r="H186" s="61"/>
      <c r="I186" s="62">
        <v>8</v>
      </c>
      <c r="J186" s="61">
        <v>0</v>
      </c>
      <c r="K186" s="61">
        <v>2</v>
      </c>
      <c r="L186" s="61">
        <v>0</v>
      </c>
      <c r="M186" s="60">
        <v>200</v>
      </c>
      <c r="N186" s="61">
        <v>2</v>
      </c>
      <c r="O186" s="61"/>
      <c r="P186" s="61">
        <v>200</v>
      </c>
      <c r="Q186" s="61"/>
      <c r="R186" s="61"/>
      <c r="S186" s="61"/>
      <c r="T186" s="61"/>
      <c r="U186" s="60" t="s">
        <v>215</v>
      </c>
      <c r="V186" s="61" t="s">
        <v>62</v>
      </c>
      <c r="W186" s="60" t="s">
        <v>193</v>
      </c>
      <c r="X186" s="61">
        <v>6</v>
      </c>
      <c r="Y186" s="61">
        <v>15</v>
      </c>
      <c r="Z186" s="61">
        <v>90</v>
      </c>
      <c r="AA186" s="61"/>
      <c r="AB186" s="61"/>
      <c r="AC186" s="61">
        <v>90</v>
      </c>
      <c r="AD186" s="61">
        <v>10</v>
      </c>
      <c r="AE186" s="60"/>
    </row>
    <row r="187" spans="1:31" s="48" customFormat="1" x14ac:dyDescent="0.45">
      <c r="A187" s="42"/>
      <c r="B187" s="43"/>
      <c r="C187" s="44"/>
      <c r="D187" s="43"/>
      <c r="E187" s="43"/>
      <c r="F187" s="44"/>
      <c r="G187" s="44"/>
      <c r="H187" s="44"/>
      <c r="I187" s="46"/>
      <c r="J187" s="44"/>
      <c r="K187" s="44"/>
      <c r="L187" s="44"/>
      <c r="M187" s="43"/>
      <c r="N187" s="44"/>
      <c r="O187" s="44"/>
      <c r="P187" s="44"/>
      <c r="Q187" s="44"/>
      <c r="R187" s="44"/>
      <c r="S187" s="44"/>
      <c r="T187" s="44"/>
      <c r="U187" s="43"/>
      <c r="V187" s="44"/>
      <c r="W187" s="43"/>
      <c r="X187" s="44"/>
      <c r="Y187" s="44"/>
      <c r="Z187" s="44"/>
      <c r="AA187" s="44"/>
      <c r="AB187" s="44"/>
      <c r="AC187" s="44"/>
      <c r="AD187" s="44"/>
      <c r="AE187" s="43"/>
    </row>
    <row r="188" spans="1:31" x14ac:dyDescent="0.45">
      <c r="A188" s="35">
        <v>51</v>
      </c>
      <c r="B188" s="36" t="s">
        <v>77</v>
      </c>
      <c r="C188" s="37" t="s">
        <v>216</v>
      </c>
      <c r="D188" s="36" t="s">
        <v>123</v>
      </c>
      <c r="E188" s="38" t="s">
        <v>23</v>
      </c>
      <c r="F188" s="37">
        <v>15900</v>
      </c>
      <c r="G188" s="37">
        <v>26</v>
      </c>
      <c r="H188" s="37">
        <v>6759</v>
      </c>
      <c r="I188" s="39">
        <v>8</v>
      </c>
      <c r="J188" s="37">
        <v>2</v>
      </c>
      <c r="K188" s="37">
        <v>1</v>
      </c>
      <c r="L188" s="37">
        <v>38</v>
      </c>
      <c r="M188" s="36">
        <v>938</v>
      </c>
      <c r="N188" s="37">
        <v>2</v>
      </c>
      <c r="O188" s="37"/>
      <c r="P188" s="37">
        <v>938</v>
      </c>
      <c r="Q188" s="37"/>
      <c r="R188" s="37"/>
      <c r="S188" s="37"/>
      <c r="T188" s="37"/>
      <c r="U188" s="40"/>
      <c r="V188" s="77"/>
      <c r="W188" s="78"/>
      <c r="X188" s="37"/>
      <c r="Y188" s="37"/>
      <c r="Z188" s="37"/>
      <c r="AA188" s="37"/>
      <c r="AB188" s="37"/>
      <c r="AC188" s="37"/>
      <c r="AD188" s="37"/>
      <c r="AE188" s="36" t="s">
        <v>95</v>
      </c>
    </row>
    <row r="189" spans="1:31" s="48" customFormat="1" x14ac:dyDescent="0.45">
      <c r="A189" s="42"/>
      <c r="B189" s="43"/>
      <c r="C189" s="44"/>
      <c r="D189" s="43"/>
      <c r="E189" s="45"/>
      <c r="F189" s="44"/>
      <c r="G189" s="44"/>
      <c r="H189" s="44"/>
      <c r="I189" s="46"/>
      <c r="J189" s="44"/>
      <c r="K189" s="44"/>
      <c r="L189" s="44"/>
      <c r="M189" s="43"/>
      <c r="N189" s="44"/>
      <c r="O189" s="44"/>
      <c r="P189" s="44"/>
      <c r="Q189" s="44"/>
      <c r="R189" s="44"/>
      <c r="S189" s="44"/>
      <c r="T189" s="44"/>
      <c r="U189" s="47"/>
      <c r="V189" s="43"/>
      <c r="W189" s="44"/>
      <c r="X189" s="44"/>
      <c r="Y189" s="44"/>
      <c r="Z189" s="44"/>
      <c r="AA189" s="44"/>
      <c r="AB189" s="44"/>
      <c r="AC189" s="44"/>
      <c r="AD189" s="44"/>
      <c r="AE189" s="43"/>
    </row>
    <row r="190" spans="1:31" x14ac:dyDescent="0.45">
      <c r="A190" s="35">
        <v>52</v>
      </c>
      <c r="B190" s="36" t="s">
        <v>57</v>
      </c>
      <c r="C190" s="37" t="s">
        <v>217</v>
      </c>
      <c r="D190" s="36" t="s">
        <v>218</v>
      </c>
      <c r="E190" s="38" t="s">
        <v>60</v>
      </c>
      <c r="F190" s="37"/>
      <c r="G190" s="37"/>
      <c r="H190" s="37"/>
      <c r="I190" s="39">
        <v>8</v>
      </c>
      <c r="J190" s="37">
        <v>0</v>
      </c>
      <c r="K190" s="37">
        <v>2</v>
      </c>
      <c r="L190" s="37">
        <v>0</v>
      </c>
      <c r="M190" s="36">
        <v>200</v>
      </c>
      <c r="N190" s="37">
        <v>2</v>
      </c>
      <c r="O190" s="37"/>
      <c r="P190" s="37">
        <v>200</v>
      </c>
      <c r="Q190" s="37"/>
      <c r="R190" s="37"/>
      <c r="S190" s="37"/>
      <c r="T190" s="37"/>
      <c r="U190" s="40" t="s">
        <v>219</v>
      </c>
      <c r="V190" s="36" t="s">
        <v>62</v>
      </c>
      <c r="W190" s="37" t="s">
        <v>68</v>
      </c>
      <c r="X190" s="37">
        <v>7</v>
      </c>
      <c r="Y190" s="37">
        <v>6</v>
      </c>
      <c r="Z190" s="37">
        <v>42</v>
      </c>
      <c r="AA190" s="37">
        <v>2</v>
      </c>
      <c r="AB190" s="37"/>
      <c r="AC190" s="37">
        <v>42</v>
      </c>
      <c r="AD190" s="37">
        <v>11</v>
      </c>
      <c r="AE190" s="36" t="s">
        <v>64</v>
      </c>
    </row>
    <row r="191" spans="1:31" x14ac:dyDescent="0.45">
      <c r="A191" s="35"/>
      <c r="B191" s="36" t="s">
        <v>57</v>
      </c>
      <c r="C191" s="37" t="s">
        <v>217</v>
      </c>
      <c r="D191" s="36" t="s">
        <v>218</v>
      </c>
      <c r="E191" s="38" t="s">
        <v>60</v>
      </c>
      <c r="F191" s="37"/>
      <c r="G191" s="37"/>
      <c r="H191" s="37"/>
      <c r="I191" s="39">
        <v>8</v>
      </c>
      <c r="J191" s="37">
        <v>5</v>
      </c>
      <c r="K191" s="37">
        <v>0</v>
      </c>
      <c r="L191" s="37">
        <v>0</v>
      </c>
      <c r="M191" s="36">
        <v>2000</v>
      </c>
      <c r="N191" s="37">
        <v>1</v>
      </c>
      <c r="O191" s="37">
        <v>2000</v>
      </c>
      <c r="P191" s="37"/>
      <c r="Q191" s="37"/>
      <c r="R191" s="37"/>
      <c r="S191" s="37"/>
      <c r="T191" s="37"/>
      <c r="U191" s="40"/>
      <c r="V191" s="36"/>
      <c r="W191" s="37"/>
      <c r="X191" s="37"/>
      <c r="Y191" s="37"/>
      <c r="Z191" s="37"/>
      <c r="AA191" s="37"/>
      <c r="AB191" s="37"/>
      <c r="AC191" s="37"/>
      <c r="AD191" s="37"/>
      <c r="AE191" s="36" t="s">
        <v>69</v>
      </c>
    </row>
    <row r="192" spans="1:31" s="48" customFormat="1" x14ac:dyDescent="0.45">
      <c r="A192" s="42"/>
      <c r="B192" s="43"/>
      <c r="C192" s="44"/>
      <c r="D192" s="43"/>
      <c r="E192" s="45"/>
      <c r="F192" s="44"/>
      <c r="G192" s="44"/>
      <c r="H192" s="44"/>
      <c r="I192" s="46"/>
      <c r="J192" s="44"/>
      <c r="K192" s="44"/>
      <c r="L192" s="44"/>
      <c r="M192" s="43"/>
      <c r="N192" s="44"/>
      <c r="O192" s="44"/>
      <c r="P192" s="44"/>
      <c r="Q192" s="44"/>
      <c r="R192" s="44"/>
      <c r="S192" s="44"/>
      <c r="T192" s="44"/>
      <c r="U192" s="47"/>
      <c r="V192" s="43"/>
      <c r="W192" s="44"/>
      <c r="X192" s="44"/>
      <c r="Y192" s="44"/>
      <c r="Z192" s="44"/>
      <c r="AA192" s="44"/>
      <c r="AB192" s="44"/>
      <c r="AC192" s="44"/>
      <c r="AD192" s="44"/>
      <c r="AE192" s="43"/>
    </row>
    <row r="193" spans="1:31" x14ac:dyDescent="0.45">
      <c r="A193" s="35">
        <v>53</v>
      </c>
      <c r="B193" s="36" t="s">
        <v>77</v>
      </c>
      <c r="C193" s="37" t="s">
        <v>220</v>
      </c>
      <c r="D193" s="36" t="s">
        <v>202</v>
      </c>
      <c r="E193" s="38" t="s">
        <v>60</v>
      </c>
      <c r="F193" s="37"/>
      <c r="G193" s="37"/>
      <c r="H193" s="37"/>
      <c r="I193" s="39">
        <v>8</v>
      </c>
      <c r="J193" s="37">
        <v>0</v>
      </c>
      <c r="K193" s="37">
        <v>2</v>
      </c>
      <c r="L193" s="37">
        <v>0</v>
      </c>
      <c r="M193" s="36">
        <v>200</v>
      </c>
      <c r="N193" s="37">
        <v>2</v>
      </c>
      <c r="O193" s="37"/>
      <c r="P193" s="37">
        <v>200</v>
      </c>
      <c r="Q193" s="37"/>
      <c r="R193" s="37"/>
      <c r="S193" s="37"/>
      <c r="T193" s="37"/>
      <c r="U193" s="40" t="s">
        <v>221</v>
      </c>
      <c r="V193" s="36" t="s">
        <v>62</v>
      </c>
      <c r="W193" s="37" t="s">
        <v>63</v>
      </c>
      <c r="X193" s="37">
        <v>6</v>
      </c>
      <c r="Y193" s="37">
        <v>4</v>
      </c>
      <c r="Z193" s="37">
        <v>24</v>
      </c>
      <c r="AA193" s="37">
        <v>2</v>
      </c>
      <c r="AB193" s="37"/>
      <c r="AC193" s="37">
        <v>24</v>
      </c>
      <c r="AD193" s="37">
        <v>21</v>
      </c>
      <c r="AE193" s="36" t="s">
        <v>64</v>
      </c>
    </row>
    <row r="194" spans="1:31" s="48" customFormat="1" x14ac:dyDescent="0.45">
      <c r="A194" s="42"/>
      <c r="B194" s="43"/>
      <c r="C194" s="44"/>
      <c r="D194" s="43"/>
      <c r="E194" s="45"/>
      <c r="F194" s="44"/>
      <c r="G194" s="44"/>
      <c r="H194" s="44"/>
      <c r="I194" s="46"/>
      <c r="J194" s="44"/>
      <c r="K194" s="44"/>
      <c r="L194" s="44"/>
      <c r="M194" s="43"/>
      <c r="N194" s="44"/>
      <c r="O194" s="44"/>
      <c r="P194" s="44"/>
      <c r="Q194" s="44"/>
      <c r="R194" s="44"/>
      <c r="S194" s="44"/>
      <c r="T194" s="44"/>
      <c r="U194" s="47"/>
      <c r="V194" s="43"/>
      <c r="W194" s="44"/>
      <c r="X194" s="44"/>
      <c r="Y194" s="44"/>
      <c r="Z194" s="44"/>
      <c r="AA194" s="44"/>
      <c r="AB194" s="44"/>
      <c r="AC194" s="44"/>
      <c r="AD194" s="44"/>
      <c r="AE194" s="43"/>
    </row>
    <row r="195" spans="1:31" x14ac:dyDescent="0.45">
      <c r="A195" s="35">
        <v>54</v>
      </c>
      <c r="B195" s="36" t="s">
        <v>77</v>
      </c>
      <c r="C195" s="37" t="s">
        <v>222</v>
      </c>
      <c r="D195" s="36" t="s">
        <v>214</v>
      </c>
      <c r="E195" s="38" t="s">
        <v>60</v>
      </c>
      <c r="F195" s="37"/>
      <c r="G195" s="37"/>
      <c r="H195" s="37"/>
      <c r="I195" s="39">
        <v>8</v>
      </c>
      <c r="J195" s="37">
        <v>0</v>
      </c>
      <c r="K195" s="37">
        <v>1</v>
      </c>
      <c r="L195" s="37">
        <v>0</v>
      </c>
      <c r="M195" s="36">
        <v>100</v>
      </c>
      <c r="N195" s="37">
        <v>2</v>
      </c>
      <c r="O195" s="37"/>
      <c r="P195" s="37">
        <v>100</v>
      </c>
      <c r="Q195" s="37"/>
      <c r="R195" s="37"/>
      <c r="S195" s="37"/>
      <c r="T195" s="37"/>
      <c r="U195" s="40" t="s">
        <v>223</v>
      </c>
      <c r="V195" s="36" t="s">
        <v>62</v>
      </c>
      <c r="W195" s="37" t="s">
        <v>68</v>
      </c>
      <c r="X195" s="37">
        <v>17.5</v>
      </c>
      <c r="Y195" s="37">
        <v>9</v>
      </c>
      <c r="Z195" s="37">
        <v>157.5</v>
      </c>
      <c r="AA195" s="37">
        <v>2</v>
      </c>
      <c r="AB195" s="37"/>
      <c r="AC195" s="37">
        <v>157.5</v>
      </c>
      <c r="AD195" s="37">
        <v>19</v>
      </c>
      <c r="AE195" s="36"/>
    </row>
    <row r="196" spans="1:31" s="48" customFormat="1" x14ac:dyDescent="0.45">
      <c r="A196" s="42"/>
      <c r="B196" s="43"/>
      <c r="C196" s="44"/>
      <c r="D196" s="43"/>
      <c r="E196" s="45"/>
      <c r="F196" s="44"/>
      <c r="G196" s="44"/>
      <c r="H196" s="44"/>
      <c r="I196" s="46"/>
      <c r="J196" s="44"/>
      <c r="K196" s="44"/>
      <c r="L196" s="44"/>
      <c r="M196" s="43"/>
      <c r="N196" s="44"/>
      <c r="O196" s="44"/>
      <c r="P196" s="44"/>
      <c r="Q196" s="44"/>
      <c r="R196" s="44"/>
      <c r="S196" s="44"/>
      <c r="T196" s="44"/>
      <c r="U196" s="47"/>
      <c r="V196" s="43"/>
      <c r="W196" s="44"/>
      <c r="X196" s="44"/>
      <c r="Y196" s="44"/>
      <c r="Z196" s="44"/>
      <c r="AA196" s="44"/>
      <c r="AB196" s="44"/>
      <c r="AC196" s="44"/>
      <c r="AD196" s="44"/>
      <c r="AE196" s="43"/>
    </row>
    <row r="197" spans="1:31" x14ac:dyDescent="0.45">
      <c r="A197" s="35">
        <v>55</v>
      </c>
      <c r="B197" s="36" t="s">
        <v>70</v>
      </c>
      <c r="C197" s="37" t="s">
        <v>224</v>
      </c>
      <c r="D197" s="36" t="s">
        <v>225</v>
      </c>
      <c r="E197" s="38" t="s">
        <v>60</v>
      </c>
      <c r="F197" s="37"/>
      <c r="G197" s="37"/>
      <c r="H197" s="37"/>
      <c r="I197" s="39">
        <v>8</v>
      </c>
      <c r="J197" s="37">
        <v>0</v>
      </c>
      <c r="K197" s="37">
        <v>1</v>
      </c>
      <c r="L197" s="37">
        <v>0</v>
      </c>
      <c r="M197" s="36">
        <v>100</v>
      </c>
      <c r="N197" s="37">
        <v>2</v>
      </c>
      <c r="O197" s="37"/>
      <c r="P197" s="37">
        <v>100</v>
      </c>
      <c r="Q197" s="37"/>
      <c r="R197" s="37"/>
      <c r="S197" s="37"/>
      <c r="T197" s="37"/>
      <c r="U197" s="40" t="s">
        <v>226</v>
      </c>
      <c r="V197" s="36" t="s">
        <v>62</v>
      </c>
      <c r="W197" s="37" t="s">
        <v>68</v>
      </c>
      <c r="X197" s="37">
        <v>5</v>
      </c>
      <c r="Y197" s="37">
        <v>15</v>
      </c>
      <c r="Z197" s="37">
        <v>75</v>
      </c>
      <c r="AA197" s="37">
        <v>2</v>
      </c>
      <c r="AB197" s="37"/>
      <c r="AC197" s="37">
        <v>75</v>
      </c>
      <c r="AD197" s="37">
        <v>21</v>
      </c>
      <c r="AE197" s="36" t="s">
        <v>64</v>
      </c>
    </row>
    <row r="198" spans="1:31" s="48" customFormat="1" x14ac:dyDescent="0.45">
      <c r="A198" s="42"/>
      <c r="B198" s="43"/>
      <c r="C198" s="44"/>
      <c r="D198" s="43"/>
      <c r="E198" s="45"/>
      <c r="F198" s="44"/>
      <c r="G198" s="44"/>
      <c r="H198" s="44"/>
      <c r="I198" s="46"/>
      <c r="J198" s="44"/>
      <c r="K198" s="44"/>
      <c r="L198" s="44"/>
      <c r="M198" s="43"/>
      <c r="N198" s="44"/>
      <c r="O198" s="44"/>
      <c r="P198" s="44"/>
      <c r="Q198" s="44"/>
      <c r="R198" s="44"/>
      <c r="S198" s="44"/>
      <c r="T198" s="44"/>
      <c r="U198" s="47"/>
      <c r="V198" s="43"/>
      <c r="W198" s="44"/>
      <c r="X198" s="44"/>
      <c r="Y198" s="44"/>
      <c r="Z198" s="44"/>
      <c r="AA198" s="44"/>
      <c r="AB198" s="44"/>
      <c r="AC198" s="44"/>
      <c r="AD198" s="44"/>
      <c r="AE198" s="43"/>
    </row>
    <row r="199" spans="1:31" x14ac:dyDescent="0.45">
      <c r="A199" s="35">
        <v>56</v>
      </c>
      <c r="B199" s="36" t="s">
        <v>77</v>
      </c>
      <c r="C199" s="79" t="s">
        <v>227</v>
      </c>
      <c r="D199" s="36" t="s">
        <v>204</v>
      </c>
      <c r="E199" s="38" t="s">
        <v>60</v>
      </c>
      <c r="F199" s="37"/>
      <c r="G199" s="37"/>
      <c r="H199" s="37"/>
      <c r="I199" s="39">
        <v>8</v>
      </c>
      <c r="J199" s="37">
        <v>1</v>
      </c>
      <c r="K199" s="37">
        <v>0</v>
      </c>
      <c r="L199" s="37">
        <v>0</v>
      </c>
      <c r="M199" s="36">
        <v>400</v>
      </c>
      <c r="N199" s="37">
        <v>2</v>
      </c>
      <c r="O199" s="37"/>
      <c r="P199" s="37">
        <v>400</v>
      </c>
      <c r="Q199" s="37"/>
      <c r="R199" s="37"/>
      <c r="S199" s="37"/>
      <c r="T199" s="37"/>
      <c r="U199" s="40" t="s">
        <v>228</v>
      </c>
      <c r="V199" s="36" t="s">
        <v>62</v>
      </c>
      <c r="W199" s="37" t="s">
        <v>68</v>
      </c>
      <c r="X199" s="37">
        <v>6</v>
      </c>
      <c r="Y199" s="37">
        <v>10</v>
      </c>
      <c r="Z199" s="37">
        <v>60</v>
      </c>
      <c r="AA199" s="37">
        <v>2</v>
      </c>
      <c r="AB199" s="37"/>
      <c r="AC199" s="37">
        <v>60</v>
      </c>
      <c r="AD199" s="37">
        <v>32</v>
      </c>
      <c r="AE199" s="36"/>
    </row>
    <row r="200" spans="1:31" x14ac:dyDescent="0.45">
      <c r="A200" s="35"/>
      <c r="B200" s="36" t="s">
        <v>77</v>
      </c>
      <c r="C200" s="79" t="s">
        <v>227</v>
      </c>
      <c r="D200" s="36" t="s">
        <v>204</v>
      </c>
      <c r="E200" s="38" t="s">
        <v>60</v>
      </c>
      <c r="F200" s="37"/>
      <c r="G200" s="37"/>
      <c r="H200" s="37"/>
      <c r="I200" s="39">
        <v>8</v>
      </c>
      <c r="J200" s="37">
        <v>24</v>
      </c>
      <c r="K200" s="37">
        <v>0</v>
      </c>
      <c r="L200" s="37">
        <v>0</v>
      </c>
      <c r="M200" s="36">
        <v>9600</v>
      </c>
      <c r="N200" s="37">
        <v>1</v>
      </c>
      <c r="O200" s="37">
        <v>9600</v>
      </c>
      <c r="P200" s="37"/>
      <c r="Q200" s="37"/>
      <c r="R200" s="37"/>
      <c r="S200" s="37"/>
      <c r="T200" s="37"/>
      <c r="U200" s="40"/>
      <c r="V200" s="36"/>
      <c r="W200" s="37"/>
      <c r="X200" s="37"/>
      <c r="Y200" s="37"/>
      <c r="Z200" s="37"/>
      <c r="AA200" s="37"/>
      <c r="AB200" s="37"/>
      <c r="AC200" s="37"/>
      <c r="AD200" s="37"/>
      <c r="AE200" s="36" t="s">
        <v>229</v>
      </c>
    </row>
    <row r="201" spans="1:31" s="48" customFormat="1" x14ac:dyDescent="0.45">
      <c r="A201" s="42"/>
      <c r="B201" s="43"/>
      <c r="C201" s="80"/>
      <c r="D201" s="43"/>
      <c r="E201" s="45"/>
      <c r="F201" s="44"/>
      <c r="G201" s="44"/>
      <c r="H201" s="44"/>
      <c r="I201" s="46"/>
      <c r="J201" s="44"/>
      <c r="K201" s="44"/>
      <c r="L201" s="44"/>
      <c r="M201" s="43"/>
      <c r="N201" s="44"/>
      <c r="O201" s="44"/>
      <c r="P201" s="44"/>
      <c r="Q201" s="44"/>
      <c r="R201" s="44"/>
      <c r="S201" s="44"/>
      <c r="T201" s="44"/>
      <c r="U201" s="47"/>
      <c r="V201" s="43"/>
      <c r="W201" s="44"/>
      <c r="X201" s="44"/>
      <c r="Y201" s="44"/>
      <c r="Z201" s="44"/>
      <c r="AA201" s="44"/>
      <c r="AB201" s="44"/>
      <c r="AC201" s="44"/>
      <c r="AD201" s="44"/>
      <c r="AE201" s="43"/>
    </row>
    <row r="202" spans="1:31" x14ac:dyDescent="0.45">
      <c r="A202" s="35">
        <v>57</v>
      </c>
      <c r="B202" s="36" t="s">
        <v>70</v>
      </c>
      <c r="C202" s="37" t="s">
        <v>230</v>
      </c>
      <c r="D202" s="36" t="s">
        <v>168</v>
      </c>
      <c r="E202" s="38" t="s">
        <v>60</v>
      </c>
      <c r="F202" s="37"/>
      <c r="G202" s="37"/>
      <c r="H202" s="37"/>
      <c r="I202" s="39">
        <v>8</v>
      </c>
      <c r="J202" s="37">
        <v>0</v>
      </c>
      <c r="K202" s="37">
        <v>2</v>
      </c>
      <c r="L202" s="37">
        <v>0</v>
      </c>
      <c r="M202" s="36">
        <v>200</v>
      </c>
      <c r="N202" s="37">
        <v>2</v>
      </c>
      <c r="O202" s="37"/>
      <c r="P202" s="37">
        <v>200</v>
      </c>
      <c r="Q202" s="37"/>
      <c r="R202" s="37"/>
      <c r="S202" s="37"/>
      <c r="T202" s="37"/>
      <c r="U202" s="40" t="s">
        <v>231</v>
      </c>
      <c r="V202" s="36" t="s">
        <v>62</v>
      </c>
      <c r="W202" s="37" t="s">
        <v>68</v>
      </c>
      <c r="X202" s="37">
        <v>10</v>
      </c>
      <c r="Y202" s="37">
        <v>10.5</v>
      </c>
      <c r="Z202" s="37">
        <v>105</v>
      </c>
      <c r="AA202" s="37">
        <v>2</v>
      </c>
      <c r="AB202" s="37"/>
      <c r="AC202" s="37">
        <v>105</v>
      </c>
      <c r="AD202" s="37">
        <v>16</v>
      </c>
      <c r="AE202" s="36" t="s">
        <v>232</v>
      </c>
    </row>
    <row r="203" spans="1:31" x14ac:dyDescent="0.45">
      <c r="A203" s="35"/>
      <c r="B203" s="36" t="s">
        <v>70</v>
      </c>
      <c r="C203" s="37" t="s">
        <v>230</v>
      </c>
      <c r="D203" s="36" t="s">
        <v>168</v>
      </c>
      <c r="E203" s="38" t="s">
        <v>60</v>
      </c>
      <c r="F203" s="37"/>
      <c r="G203" s="37"/>
      <c r="H203" s="37"/>
      <c r="I203" s="39">
        <v>8</v>
      </c>
      <c r="J203" s="37">
        <v>17</v>
      </c>
      <c r="K203" s="37">
        <v>0</v>
      </c>
      <c r="L203" s="37">
        <v>0</v>
      </c>
      <c r="M203" s="36">
        <v>6800</v>
      </c>
      <c r="N203" s="37">
        <v>1</v>
      </c>
      <c r="O203" s="37">
        <v>6800</v>
      </c>
      <c r="P203" s="37"/>
      <c r="Q203" s="37"/>
      <c r="R203" s="37"/>
      <c r="S203" s="37"/>
      <c r="T203" s="37"/>
      <c r="U203" s="40"/>
      <c r="V203" s="36"/>
      <c r="W203" s="37"/>
      <c r="X203" s="37"/>
      <c r="Y203" s="37"/>
      <c r="Z203" s="37"/>
      <c r="AA203" s="37"/>
      <c r="AB203" s="37"/>
      <c r="AC203" s="37"/>
      <c r="AD203" s="37"/>
      <c r="AE203" s="36" t="s">
        <v>69</v>
      </c>
    </row>
    <row r="204" spans="1:31" s="48" customFormat="1" x14ac:dyDescent="0.45">
      <c r="A204" s="42"/>
      <c r="B204" s="43"/>
      <c r="C204" s="44"/>
      <c r="D204" s="43"/>
      <c r="E204" s="45"/>
      <c r="F204" s="44"/>
      <c r="G204" s="44"/>
      <c r="H204" s="44"/>
      <c r="I204" s="46"/>
      <c r="J204" s="44"/>
      <c r="K204" s="44"/>
      <c r="L204" s="44"/>
      <c r="M204" s="43"/>
      <c r="N204" s="44"/>
      <c r="O204" s="44"/>
      <c r="P204" s="44"/>
      <c r="Q204" s="44"/>
      <c r="R204" s="44"/>
      <c r="S204" s="44"/>
      <c r="T204" s="44"/>
      <c r="U204" s="47"/>
      <c r="V204" s="43"/>
      <c r="W204" s="44"/>
      <c r="X204" s="44"/>
      <c r="Y204" s="44"/>
      <c r="Z204" s="44"/>
      <c r="AA204" s="44"/>
      <c r="AB204" s="44"/>
      <c r="AC204" s="44"/>
      <c r="AD204" s="44"/>
      <c r="AE204" s="43"/>
    </row>
    <row r="205" spans="1:31" x14ac:dyDescent="0.45">
      <c r="A205" s="35">
        <v>58</v>
      </c>
      <c r="B205" s="36" t="s">
        <v>77</v>
      </c>
      <c r="C205" s="37" t="s">
        <v>233</v>
      </c>
      <c r="D205" s="36" t="s">
        <v>234</v>
      </c>
      <c r="E205" s="38" t="s">
        <v>60</v>
      </c>
      <c r="F205" s="37"/>
      <c r="G205" s="37"/>
      <c r="H205" s="37"/>
      <c r="I205" s="39">
        <v>8</v>
      </c>
      <c r="J205" s="37">
        <v>1</v>
      </c>
      <c r="K205" s="37">
        <v>0</v>
      </c>
      <c r="L205" s="37">
        <v>0</v>
      </c>
      <c r="M205" s="36">
        <v>400</v>
      </c>
      <c r="N205" s="37">
        <v>2</v>
      </c>
      <c r="O205" s="37"/>
      <c r="P205" s="37">
        <v>400</v>
      </c>
      <c r="Q205" s="37"/>
      <c r="R205" s="37"/>
      <c r="S205" s="37"/>
      <c r="T205" s="37"/>
      <c r="U205" s="40" t="s">
        <v>235</v>
      </c>
      <c r="V205" s="36" t="s">
        <v>62</v>
      </c>
      <c r="W205" s="37" t="s">
        <v>68</v>
      </c>
      <c r="X205" s="37">
        <v>6</v>
      </c>
      <c r="Y205" s="37">
        <v>17</v>
      </c>
      <c r="Z205" s="37">
        <v>102</v>
      </c>
      <c r="AA205" s="37">
        <v>2</v>
      </c>
      <c r="AB205" s="37"/>
      <c r="AC205" s="37">
        <v>102</v>
      </c>
      <c r="AD205" s="37">
        <v>36</v>
      </c>
      <c r="AE205" s="36" t="s">
        <v>64</v>
      </c>
    </row>
    <row r="206" spans="1:31" x14ac:dyDescent="0.45">
      <c r="A206" s="35"/>
      <c r="B206" s="36" t="s">
        <v>77</v>
      </c>
      <c r="C206" s="37" t="s">
        <v>233</v>
      </c>
      <c r="D206" s="36" t="s">
        <v>234</v>
      </c>
      <c r="E206" s="38" t="s">
        <v>60</v>
      </c>
      <c r="F206" s="37"/>
      <c r="G206" s="37"/>
      <c r="H206" s="37"/>
      <c r="I206" s="39">
        <v>8</v>
      </c>
      <c r="J206" s="37">
        <v>1</v>
      </c>
      <c r="K206" s="37">
        <v>0</v>
      </c>
      <c r="L206" s="37">
        <v>0</v>
      </c>
      <c r="M206" s="36">
        <v>400</v>
      </c>
      <c r="N206" s="37">
        <v>2</v>
      </c>
      <c r="O206" s="37"/>
      <c r="P206" s="37">
        <v>400</v>
      </c>
      <c r="Q206" s="37"/>
      <c r="R206" s="37"/>
      <c r="S206" s="37"/>
      <c r="T206" s="37"/>
      <c r="U206" s="40" t="s">
        <v>236</v>
      </c>
      <c r="V206" s="36" t="s">
        <v>62</v>
      </c>
      <c r="W206" s="37" t="s">
        <v>68</v>
      </c>
      <c r="X206" s="37">
        <v>6</v>
      </c>
      <c r="Y206" s="37">
        <v>17</v>
      </c>
      <c r="Z206" s="37">
        <v>102</v>
      </c>
      <c r="AA206" s="37">
        <v>2</v>
      </c>
      <c r="AB206" s="37"/>
      <c r="AC206" s="37">
        <v>102</v>
      </c>
      <c r="AD206" s="37">
        <v>26</v>
      </c>
      <c r="AE206" s="36" t="s">
        <v>237</v>
      </c>
    </row>
    <row r="207" spans="1:31" x14ac:dyDescent="0.45">
      <c r="A207" s="35"/>
      <c r="B207" s="36" t="s">
        <v>77</v>
      </c>
      <c r="C207" s="37" t="s">
        <v>233</v>
      </c>
      <c r="D207" s="36" t="s">
        <v>234</v>
      </c>
      <c r="E207" s="38" t="s">
        <v>60</v>
      </c>
      <c r="F207" s="37"/>
      <c r="G207" s="37"/>
      <c r="H207" s="37"/>
      <c r="I207" s="39">
        <v>8</v>
      </c>
      <c r="J207" s="37">
        <v>10</v>
      </c>
      <c r="K207" s="37">
        <v>0</v>
      </c>
      <c r="L207" s="37">
        <v>0</v>
      </c>
      <c r="M207" s="36">
        <v>4000</v>
      </c>
      <c r="N207" s="37">
        <v>1</v>
      </c>
      <c r="O207" s="37">
        <v>4000</v>
      </c>
      <c r="P207" s="37"/>
      <c r="Q207" s="37"/>
      <c r="R207" s="37"/>
      <c r="S207" s="37"/>
      <c r="T207" s="37"/>
      <c r="U207" s="40"/>
      <c r="V207" s="36"/>
      <c r="W207" s="37"/>
      <c r="X207" s="37"/>
      <c r="Y207" s="37"/>
      <c r="Z207" s="37"/>
      <c r="AA207" s="37"/>
      <c r="AB207" s="37"/>
      <c r="AC207" s="37"/>
      <c r="AD207" s="37"/>
      <c r="AE207" s="36" t="s">
        <v>69</v>
      </c>
    </row>
    <row r="208" spans="1:31" x14ac:dyDescent="0.45">
      <c r="A208" s="35"/>
      <c r="B208" s="36" t="s">
        <v>77</v>
      </c>
      <c r="C208" s="37" t="s">
        <v>233</v>
      </c>
      <c r="D208" s="36" t="s">
        <v>234</v>
      </c>
      <c r="E208" s="38" t="s">
        <v>60</v>
      </c>
      <c r="F208" s="37"/>
      <c r="G208" s="37"/>
      <c r="H208" s="37"/>
      <c r="I208" s="39">
        <v>8</v>
      </c>
      <c r="J208" s="37">
        <v>8</v>
      </c>
      <c r="K208" s="37">
        <v>0</v>
      </c>
      <c r="L208" s="37">
        <v>0</v>
      </c>
      <c r="M208" s="36">
        <v>3200</v>
      </c>
      <c r="N208" s="37">
        <v>1</v>
      </c>
      <c r="O208" s="37">
        <v>3200</v>
      </c>
      <c r="P208" s="37"/>
      <c r="Q208" s="37"/>
      <c r="R208" s="37"/>
      <c r="S208" s="37"/>
      <c r="T208" s="37"/>
      <c r="U208" s="40"/>
      <c r="V208" s="36"/>
      <c r="W208" s="37"/>
      <c r="X208" s="37"/>
      <c r="Y208" s="37"/>
      <c r="Z208" s="37"/>
      <c r="AA208" s="37"/>
      <c r="AB208" s="37"/>
      <c r="AC208" s="37"/>
      <c r="AD208" s="37"/>
      <c r="AE208" s="36" t="s">
        <v>69</v>
      </c>
    </row>
    <row r="209" spans="1:31" s="48" customFormat="1" x14ac:dyDescent="0.45">
      <c r="A209" s="42"/>
      <c r="B209" s="43"/>
      <c r="C209" s="44"/>
      <c r="D209" s="43"/>
      <c r="E209" s="45"/>
      <c r="F209" s="44"/>
      <c r="G209" s="44"/>
      <c r="H209" s="44"/>
      <c r="I209" s="46"/>
      <c r="J209" s="44"/>
      <c r="K209" s="44"/>
      <c r="L209" s="44"/>
      <c r="M209" s="43"/>
      <c r="N209" s="44"/>
      <c r="O209" s="44"/>
      <c r="P209" s="44"/>
      <c r="Q209" s="44"/>
      <c r="R209" s="44"/>
      <c r="S209" s="44"/>
      <c r="T209" s="44"/>
      <c r="U209" s="47"/>
      <c r="V209" s="43"/>
      <c r="W209" s="44"/>
      <c r="X209" s="44"/>
      <c r="Y209" s="44"/>
      <c r="Z209" s="44"/>
      <c r="AA209" s="44"/>
      <c r="AB209" s="44"/>
      <c r="AC209" s="44"/>
      <c r="AD209" s="44"/>
      <c r="AE209" s="43"/>
    </row>
    <row r="210" spans="1:31" x14ac:dyDescent="0.45">
      <c r="A210" s="35">
        <v>59</v>
      </c>
      <c r="B210" s="36" t="s">
        <v>57</v>
      </c>
      <c r="C210" s="37" t="s">
        <v>238</v>
      </c>
      <c r="D210" s="36" t="s">
        <v>239</v>
      </c>
      <c r="E210" s="38" t="s">
        <v>60</v>
      </c>
      <c r="F210" s="37"/>
      <c r="G210" s="37"/>
      <c r="H210" s="37"/>
      <c r="I210" s="39">
        <v>8</v>
      </c>
      <c r="J210" s="37">
        <v>1</v>
      </c>
      <c r="K210" s="37">
        <v>0</v>
      </c>
      <c r="L210" s="37">
        <v>0</v>
      </c>
      <c r="M210" s="36">
        <v>400</v>
      </c>
      <c r="N210" s="37">
        <v>2</v>
      </c>
      <c r="O210" s="37"/>
      <c r="P210" s="37">
        <v>400</v>
      </c>
      <c r="Q210" s="37"/>
      <c r="R210" s="37"/>
      <c r="S210" s="37"/>
      <c r="T210" s="37"/>
      <c r="U210" s="40" t="s">
        <v>240</v>
      </c>
      <c r="V210" s="36" t="s">
        <v>15</v>
      </c>
      <c r="W210" s="37" t="s">
        <v>68</v>
      </c>
      <c r="X210" s="37">
        <v>6</v>
      </c>
      <c r="Y210" s="37">
        <v>18</v>
      </c>
      <c r="Z210" s="37">
        <v>108</v>
      </c>
      <c r="AA210" s="37">
        <v>2</v>
      </c>
      <c r="AB210" s="37"/>
      <c r="AC210" s="37">
        <v>108</v>
      </c>
      <c r="AD210" s="37">
        <v>46</v>
      </c>
      <c r="AE210" s="36" t="s">
        <v>64</v>
      </c>
    </row>
    <row r="211" spans="1:31" x14ac:dyDescent="0.45">
      <c r="A211" s="35"/>
      <c r="B211" s="36"/>
      <c r="C211" s="37"/>
      <c r="D211" s="36"/>
      <c r="E211" s="38"/>
      <c r="F211" s="37"/>
      <c r="G211" s="37"/>
      <c r="H211" s="37"/>
      <c r="I211" s="39"/>
      <c r="J211" s="37"/>
      <c r="K211" s="37"/>
      <c r="L211" s="37"/>
      <c r="M211" s="36"/>
      <c r="N211" s="37"/>
      <c r="O211" s="37"/>
      <c r="P211" s="37"/>
      <c r="Q211" s="37"/>
      <c r="R211" s="37"/>
      <c r="S211" s="37"/>
      <c r="T211" s="37"/>
      <c r="U211" s="40"/>
      <c r="V211" s="36"/>
      <c r="W211" s="37" t="s">
        <v>68</v>
      </c>
      <c r="X211" s="37">
        <v>6</v>
      </c>
      <c r="Y211" s="37">
        <v>18</v>
      </c>
      <c r="Z211" s="37">
        <v>108</v>
      </c>
      <c r="AA211" s="37">
        <v>2</v>
      </c>
      <c r="AB211" s="37"/>
      <c r="AC211" s="37">
        <v>108</v>
      </c>
      <c r="AD211" s="37"/>
      <c r="AE211" s="36"/>
    </row>
    <row r="212" spans="1:31" x14ac:dyDescent="0.45">
      <c r="A212" s="35"/>
      <c r="B212" s="36" t="s">
        <v>57</v>
      </c>
      <c r="C212" s="37" t="s">
        <v>238</v>
      </c>
      <c r="D212" s="36" t="s">
        <v>239</v>
      </c>
      <c r="E212" s="38" t="s">
        <v>60</v>
      </c>
      <c r="F212" s="37"/>
      <c r="G212" s="37"/>
      <c r="H212" s="37"/>
      <c r="I212" s="39">
        <v>8</v>
      </c>
      <c r="J212" s="37">
        <v>25</v>
      </c>
      <c r="K212" s="37">
        <v>0</v>
      </c>
      <c r="L212" s="37">
        <v>0</v>
      </c>
      <c r="M212" s="36">
        <v>10000</v>
      </c>
      <c r="N212" s="37">
        <v>1</v>
      </c>
      <c r="O212" s="37">
        <v>10000</v>
      </c>
      <c r="P212" s="37"/>
      <c r="Q212" s="37"/>
      <c r="R212" s="37"/>
      <c r="S212" s="37"/>
      <c r="T212" s="37"/>
      <c r="U212" s="40"/>
      <c r="V212" s="36"/>
      <c r="W212" s="37"/>
      <c r="X212" s="37"/>
      <c r="Y212" s="37"/>
      <c r="Z212" s="37"/>
      <c r="AA212" s="37"/>
      <c r="AB212" s="37"/>
      <c r="AC212" s="37"/>
      <c r="AD212" s="37"/>
      <c r="AE212" s="36" t="s">
        <v>69</v>
      </c>
    </row>
    <row r="213" spans="1:31" x14ac:dyDescent="0.45">
      <c r="A213" s="35"/>
      <c r="B213" s="36" t="s">
        <v>57</v>
      </c>
      <c r="C213" s="37" t="s">
        <v>238</v>
      </c>
      <c r="D213" s="36" t="s">
        <v>239</v>
      </c>
      <c r="E213" s="38" t="s">
        <v>60</v>
      </c>
      <c r="F213" s="37"/>
      <c r="G213" s="37"/>
      <c r="H213" s="37"/>
      <c r="I213" s="39">
        <v>8</v>
      </c>
      <c r="J213" s="37">
        <v>8</v>
      </c>
      <c r="K213" s="37">
        <v>0</v>
      </c>
      <c r="L213" s="37">
        <v>0</v>
      </c>
      <c r="M213" s="36">
        <v>3200</v>
      </c>
      <c r="N213" s="37">
        <v>1</v>
      </c>
      <c r="O213" s="37">
        <v>3200</v>
      </c>
      <c r="P213" s="37"/>
      <c r="Q213" s="37"/>
      <c r="R213" s="37"/>
      <c r="S213" s="37"/>
      <c r="T213" s="37"/>
      <c r="U213" s="40"/>
      <c r="V213" s="36"/>
      <c r="W213" s="37"/>
      <c r="X213" s="37"/>
      <c r="Y213" s="37"/>
      <c r="Z213" s="37"/>
      <c r="AA213" s="37"/>
      <c r="AB213" s="37"/>
      <c r="AC213" s="37"/>
      <c r="AD213" s="37"/>
      <c r="AE213" s="36" t="s">
        <v>69</v>
      </c>
    </row>
    <row r="214" spans="1:31" s="48" customFormat="1" x14ac:dyDescent="0.45">
      <c r="A214" s="42"/>
      <c r="B214" s="43"/>
      <c r="C214" s="44"/>
      <c r="D214" s="43"/>
      <c r="E214" s="45"/>
      <c r="F214" s="44"/>
      <c r="G214" s="44"/>
      <c r="H214" s="44"/>
      <c r="I214" s="46"/>
      <c r="J214" s="44"/>
      <c r="K214" s="44"/>
      <c r="L214" s="44"/>
      <c r="M214" s="43"/>
      <c r="N214" s="44"/>
      <c r="O214" s="44"/>
      <c r="P214" s="44"/>
      <c r="Q214" s="44"/>
      <c r="R214" s="44"/>
      <c r="S214" s="44"/>
      <c r="T214" s="44"/>
      <c r="U214" s="47"/>
      <c r="V214" s="43"/>
      <c r="W214" s="44"/>
      <c r="X214" s="44"/>
      <c r="Y214" s="44"/>
      <c r="Z214" s="44"/>
      <c r="AA214" s="44"/>
      <c r="AB214" s="44"/>
      <c r="AC214" s="44"/>
      <c r="AD214" s="44"/>
      <c r="AE214" s="43"/>
    </row>
    <row r="215" spans="1:31" x14ac:dyDescent="0.45">
      <c r="A215" s="35">
        <v>60</v>
      </c>
      <c r="B215" s="36" t="s">
        <v>70</v>
      </c>
      <c r="C215" s="37" t="s">
        <v>241</v>
      </c>
      <c r="D215" s="36" t="s">
        <v>242</v>
      </c>
      <c r="E215" s="38" t="s">
        <v>60</v>
      </c>
      <c r="F215" s="37"/>
      <c r="G215" s="37"/>
      <c r="H215" s="37"/>
      <c r="I215" s="39">
        <v>8</v>
      </c>
      <c r="J215" s="37">
        <v>6</v>
      </c>
      <c r="K215" s="37">
        <v>0</v>
      </c>
      <c r="L215" s="37">
        <v>0</v>
      </c>
      <c r="M215" s="36">
        <v>2400</v>
      </c>
      <c r="N215" s="37">
        <v>1</v>
      </c>
      <c r="O215" s="37">
        <v>2400</v>
      </c>
      <c r="P215" s="37"/>
      <c r="Q215" s="37"/>
      <c r="R215" s="37"/>
      <c r="S215" s="37"/>
      <c r="T215" s="37"/>
      <c r="U215" s="40"/>
      <c r="V215" s="36"/>
      <c r="W215" s="37"/>
      <c r="X215" s="37"/>
      <c r="Y215" s="37"/>
      <c r="Z215" s="37"/>
      <c r="AA215" s="37"/>
      <c r="AB215" s="37"/>
      <c r="AC215" s="37"/>
      <c r="AD215" s="37"/>
      <c r="AE215" s="36" t="s">
        <v>69</v>
      </c>
    </row>
    <row r="216" spans="1:31" s="48" customFormat="1" x14ac:dyDescent="0.45">
      <c r="A216" s="42"/>
      <c r="B216" s="43"/>
      <c r="C216" s="44"/>
      <c r="D216" s="43"/>
      <c r="E216" s="45"/>
      <c r="F216" s="44"/>
      <c r="G216" s="44"/>
      <c r="H216" s="44"/>
      <c r="I216" s="46"/>
      <c r="J216" s="44"/>
      <c r="K216" s="44"/>
      <c r="L216" s="44"/>
      <c r="M216" s="43"/>
      <c r="N216" s="44"/>
      <c r="O216" s="44"/>
      <c r="P216" s="44"/>
      <c r="Q216" s="44"/>
      <c r="R216" s="44"/>
      <c r="S216" s="44"/>
      <c r="T216" s="44"/>
      <c r="U216" s="47"/>
      <c r="V216" s="43"/>
      <c r="W216" s="44"/>
      <c r="X216" s="44"/>
      <c r="Y216" s="44"/>
      <c r="Z216" s="44"/>
      <c r="AA216" s="44"/>
      <c r="AB216" s="44"/>
      <c r="AC216" s="44"/>
      <c r="AD216" s="44"/>
      <c r="AE216" s="43"/>
    </row>
    <row r="217" spans="1:31" x14ac:dyDescent="0.45">
      <c r="A217" s="35">
        <v>61</v>
      </c>
      <c r="B217" s="36" t="s">
        <v>70</v>
      </c>
      <c r="C217" s="37" t="s">
        <v>243</v>
      </c>
      <c r="D217" s="36" t="s">
        <v>244</v>
      </c>
      <c r="E217" s="38" t="s">
        <v>60</v>
      </c>
      <c r="F217" s="37"/>
      <c r="G217" s="37"/>
      <c r="H217" s="37"/>
      <c r="I217" s="39">
        <v>8</v>
      </c>
      <c r="J217" s="37">
        <v>1</v>
      </c>
      <c r="K217" s="37">
        <v>0</v>
      </c>
      <c r="L217" s="37">
        <v>0</v>
      </c>
      <c r="M217" s="36">
        <v>400</v>
      </c>
      <c r="N217" s="37">
        <v>2</v>
      </c>
      <c r="O217" s="37"/>
      <c r="P217" s="37">
        <v>400</v>
      </c>
      <c r="Q217" s="37"/>
      <c r="R217" s="37"/>
      <c r="S217" s="37"/>
      <c r="T217" s="37"/>
      <c r="U217" s="40" t="s">
        <v>245</v>
      </c>
      <c r="V217" s="36" t="s">
        <v>62</v>
      </c>
      <c r="W217" s="37" t="s">
        <v>68</v>
      </c>
      <c r="X217" s="37">
        <v>6</v>
      </c>
      <c r="Y217" s="37">
        <v>17.5</v>
      </c>
      <c r="Z217" s="37">
        <v>105</v>
      </c>
      <c r="AA217" s="37">
        <v>2</v>
      </c>
      <c r="AB217" s="37"/>
      <c r="AC217" s="37">
        <v>105</v>
      </c>
      <c r="AD217" s="37">
        <v>41</v>
      </c>
      <c r="AE217" s="36" t="s">
        <v>64</v>
      </c>
    </row>
    <row r="218" spans="1:31" x14ac:dyDescent="0.45">
      <c r="A218" s="35"/>
      <c r="B218" s="36"/>
      <c r="C218" s="37"/>
      <c r="D218" s="36"/>
      <c r="E218" s="38"/>
      <c r="F218" s="37"/>
      <c r="G218" s="37"/>
      <c r="H218" s="37"/>
      <c r="I218" s="39">
        <v>8</v>
      </c>
      <c r="J218" s="37"/>
      <c r="K218" s="37"/>
      <c r="L218" s="37"/>
      <c r="M218" s="36"/>
      <c r="N218" s="37"/>
      <c r="O218" s="37"/>
      <c r="P218" s="37"/>
      <c r="Q218" s="37"/>
      <c r="R218" s="37"/>
      <c r="S218" s="37"/>
      <c r="T218" s="37"/>
      <c r="U218" s="40"/>
      <c r="V218" s="36"/>
      <c r="W218" s="37" t="s">
        <v>68</v>
      </c>
      <c r="X218" s="37">
        <v>2</v>
      </c>
      <c r="Y218" s="37">
        <v>4</v>
      </c>
      <c r="Z218" s="37">
        <v>8</v>
      </c>
      <c r="AA218" s="37">
        <v>2</v>
      </c>
      <c r="AB218" s="37"/>
      <c r="AC218" s="37">
        <v>8</v>
      </c>
      <c r="AD218" s="37">
        <v>41</v>
      </c>
      <c r="AE218" s="36"/>
    </row>
    <row r="219" spans="1:31" s="48" customFormat="1" x14ac:dyDescent="0.45">
      <c r="A219" s="42"/>
      <c r="B219" s="43"/>
      <c r="C219" s="44"/>
      <c r="D219" s="43"/>
      <c r="E219" s="45"/>
      <c r="F219" s="44"/>
      <c r="G219" s="44"/>
      <c r="H219" s="44"/>
      <c r="I219" s="46"/>
      <c r="J219" s="44"/>
      <c r="K219" s="44"/>
      <c r="L219" s="44"/>
      <c r="M219" s="43"/>
      <c r="N219" s="44"/>
      <c r="O219" s="44"/>
      <c r="P219" s="44"/>
      <c r="Q219" s="44"/>
      <c r="R219" s="44"/>
      <c r="S219" s="44"/>
      <c r="T219" s="44"/>
      <c r="U219" s="47"/>
      <c r="V219" s="43"/>
      <c r="W219" s="44"/>
      <c r="X219" s="44"/>
      <c r="Y219" s="44"/>
      <c r="Z219" s="44"/>
      <c r="AA219" s="44"/>
      <c r="AB219" s="44"/>
      <c r="AC219" s="44"/>
      <c r="AD219" s="44"/>
      <c r="AE219" s="43"/>
    </row>
    <row r="220" spans="1:31" x14ac:dyDescent="0.45">
      <c r="A220" s="35">
        <v>62</v>
      </c>
      <c r="B220" s="36" t="s">
        <v>77</v>
      </c>
      <c r="C220" s="37" t="s">
        <v>246</v>
      </c>
      <c r="D220" s="36" t="s">
        <v>247</v>
      </c>
      <c r="E220" s="38" t="s">
        <v>60</v>
      </c>
      <c r="F220" s="37"/>
      <c r="G220" s="37"/>
      <c r="H220" s="37"/>
      <c r="I220" s="39">
        <v>8</v>
      </c>
      <c r="J220" s="37">
        <v>1</v>
      </c>
      <c r="K220" s="37">
        <v>0</v>
      </c>
      <c r="L220" s="37">
        <v>0</v>
      </c>
      <c r="M220" s="36">
        <v>400</v>
      </c>
      <c r="N220" s="37">
        <v>2</v>
      </c>
      <c r="O220" s="37"/>
      <c r="P220" s="37">
        <v>400</v>
      </c>
      <c r="Q220" s="37"/>
      <c r="R220" s="37"/>
      <c r="S220" s="37"/>
      <c r="T220" s="37"/>
      <c r="U220" s="40" t="s">
        <v>248</v>
      </c>
      <c r="V220" s="36" t="s">
        <v>62</v>
      </c>
      <c r="W220" s="37" t="s">
        <v>68</v>
      </c>
      <c r="X220" s="37">
        <v>11</v>
      </c>
      <c r="Y220" s="37">
        <v>13</v>
      </c>
      <c r="Z220" s="37">
        <v>143</v>
      </c>
      <c r="AA220" s="37">
        <v>2</v>
      </c>
      <c r="AB220" s="37"/>
      <c r="AC220" s="37">
        <v>143</v>
      </c>
      <c r="AD220" s="37">
        <v>21</v>
      </c>
      <c r="AE220" s="36"/>
    </row>
    <row r="221" spans="1:31" x14ac:dyDescent="0.45">
      <c r="A221" s="35"/>
      <c r="B221" s="36" t="s">
        <v>77</v>
      </c>
      <c r="C221" s="37" t="s">
        <v>246</v>
      </c>
      <c r="D221" s="36" t="s">
        <v>247</v>
      </c>
      <c r="E221" s="38" t="s">
        <v>60</v>
      </c>
      <c r="F221" s="37"/>
      <c r="G221" s="37"/>
      <c r="H221" s="37"/>
      <c r="I221" s="39">
        <v>8</v>
      </c>
      <c r="J221" s="37">
        <v>30</v>
      </c>
      <c r="K221" s="37">
        <v>0</v>
      </c>
      <c r="L221" s="37">
        <v>0</v>
      </c>
      <c r="M221" s="36">
        <v>12000</v>
      </c>
      <c r="N221" s="37">
        <v>1</v>
      </c>
      <c r="O221" s="37">
        <v>12000</v>
      </c>
      <c r="P221" s="37"/>
      <c r="Q221" s="37"/>
      <c r="R221" s="37"/>
      <c r="S221" s="37"/>
      <c r="T221" s="37"/>
      <c r="U221" s="40"/>
      <c r="V221" s="36"/>
      <c r="W221" s="37"/>
      <c r="X221" s="37"/>
      <c r="Y221" s="37"/>
      <c r="Z221" s="37"/>
      <c r="AA221" s="37"/>
      <c r="AB221" s="37"/>
      <c r="AC221" s="37"/>
      <c r="AD221" s="37"/>
      <c r="AE221" s="36" t="s">
        <v>69</v>
      </c>
    </row>
    <row r="222" spans="1:31" s="48" customFormat="1" x14ac:dyDescent="0.45">
      <c r="A222" s="42"/>
      <c r="B222" s="43"/>
      <c r="C222" s="44"/>
      <c r="D222" s="43"/>
      <c r="E222" s="45"/>
      <c r="F222" s="44"/>
      <c r="G222" s="44"/>
      <c r="H222" s="44"/>
      <c r="I222" s="46"/>
      <c r="J222" s="44"/>
      <c r="K222" s="44"/>
      <c r="L222" s="44"/>
      <c r="M222" s="43"/>
      <c r="N222" s="44"/>
      <c r="O222" s="44"/>
      <c r="P222" s="44"/>
      <c r="Q222" s="44"/>
      <c r="R222" s="44"/>
      <c r="S222" s="44"/>
      <c r="T222" s="44"/>
      <c r="U222" s="47"/>
      <c r="V222" s="43"/>
      <c r="W222" s="44"/>
      <c r="X222" s="44"/>
      <c r="Y222" s="44"/>
      <c r="Z222" s="44"/>
      <c r="AA222" s="44"/>
      <c r="AB222" s="44"/>
      <c r="AC222" s="44"/>
      <c r="AD222" s="44"/>
      <c r="AE222" s="43"/>
    </row>
    <row r="223" spans="1:31" x14ac:dyDescent="0.45">
      <c r="A223" s="35">
        <v>63</v>
      </c>
      <c r="B223" s="36" t="s">
        <v>70</v>
      </c>
      <c r="C223" s="37" t="s">
        <v>249</v>
      </c>
      <c r="D223" s="36" t="s">
        <v>214</v>
      </c>
      <c r="E223" s="38" t="s">
        <v>60</v>
      </c>
      <c r="F223" s="37"/>
      <c r="G223" s="37"/>
      <c r="H223" s="37"/>
      <c r="I223" s="39">
        <v>8</v>
      </c>
      <c r="J223" s="37">
        <v>5</v>
      </c>
      <c r="K223" s="37">
        <v>0</v>
      </c>
      <c r="L223" s="37">
        <v>0</v>
      </c>
      <c r="M223" s="36">
        <v>2000</v>
      </c>
      <c r="N223" s="37">
        <v>2</v>
      </c>
      <c r="O223" s="37"/>
      <c r="P223" s="37">
        <v>2000</v>
      </c>
      <c r="Q223" s="37"/>
      <c r="R223" s="37"/>
      <c r="S223" s="37"/>
      <c r="T223" s="37"/>
      <c r="U223" s="40" t="s">
        <v>250</v>
      </c>
      <c r="V223" s="36" t="s">
        <v>15</v>
      </c>
      <c r="W223" s="37" t="s">
        <v>68</v>
      </c>
      <c r="X223" s="37">
        <v>9</v>
      </c>
      <c r="Y223" s="37">
        <v>15</v>
      </c>
      <c r="Z223" s="37">
        <v>135</v>
      </c>
      <c r="AA223" s="37">
        <v>2</v>
      </c>
      <c r="AB223" s="37"/>
      <c r="AC223" s="37">
        <v>135</v>
      </c>
      <c r="AD223" s="37">
        <v>24</v>
      </c>
      <c r="AE223" s="36"/>
    </row>
    <row r="224" spans="1:31" x14ac:dyDescent="0.45">
      <c r="A224" s="35"/>
      <c r="B224" s="36" t="s">
        <v>70</v>
      </c>
      <c r="C224" s="37" t="s">
        <v>249</v>
      </c>
      <c r="D224" s="36" t="s">
        <v>214</v>
      </c>
      <c r="E224" s="38" t="s">
        <v>60</v>
      </c>
      <c r="F224" s="37"/>
      <c r="G224" s="37"/>
      <c r="H224" s="37"/>
      <c r="I224" s="39">
        <v>8</v>
      </c>
      <c r="J224" s="37">
        <v>13</v>
      </c>
      <c r="K224" s="37">
        <v>0</v>
      </c>
      <c r="L224" s="37">
        <v>0</v>
      </c>
      <c r="M224" s="36">
        <v>5200</v>
      </c>
      <c r="N224" s="37">
        <v>1</v>
      </c>
      <c r="O224" s="37">
        <v>5200</v>
      </c>
      <c r="P224" s="37"/>
      <c r="Q224" s="37"/>
      <c r="R224" s="37"/>
      <c r="S224" s="37"/>
      <c r="T224" s="37"/>
      <c r="U224" s="40"/>
      <c r="V224" s="36"/>
      <c r="W224" s="37"/>
      <c r="X224" s="37"/>
      <c r="Y224" s="37"/>
      <c r="Z224" s="37"/>
      <c r="AA224" s="37"/>
      <c r="AB224" s="37"/>
      <c r="AC224" s="37"/>
      <c r="AD224" s="37"/>
      <c r="AE224" s="36" t="s">
        <v>69</v>
      </c>
    </row>
    <row r="225" spans="1:31" x14ac:dyDescent="0.45">
      <c r="A225" s="35"/>
      <c r="B225" s="36" t="s">
        <v>70</v>
      </c>
      <c r="C225" s="37" t="s">
        <v>249</v>
      </c>
      <c r="D225" s="36" t="s">
        <v>214</v>
      </c>
      <c r="E225" s="38" t="s">
        <v>60</v>
      </c>
      <c r="F225" s="37"/>
      <c r="G225" s="37"/>
      <c r="H225" s="37"/>
      <c r="I225" s="39">
        <v>8</v>
      </c>
      <c r="J225" s="37">
        <v>2</v>
      </c>
      <c r="K225" s="37">
        <v>0</v>
      </c>
      <c r="L225" s="37">
        <v>0</v>
      </c>
      <c r="M225" s="36">
        <v>800</v>
      </c>
      <c r="N225" s="37">
        <v>1</v>
      </c>
      <c r="O225" s="37">
        <v>800</v>
      </c>
      <c r="P225" s="37"/>
      <c r="Q225" s="37"/>
      <c r="R225" s="37"/>
      <c r="S225" s="37"/>
      <c r="T225" s="37"/>
      <c r="U225" s="40"/>
      <c r="V225" s="36"/>
      <c r="W225" s="37"/>
      <c r="X225" s="37"/>
      <c r="Y225" s="37"/>
      <c r="Z225" s="37"/>
      <c r="AA225" s="37"/>
      <c r="AB225" s="37"/>
      <c r="AC225" s="37"/>
      <c r="AD225" s="37"/>
      <c r="AE225" s="36" t="s">
        <v>95</v>
      </c>
    </row>
    <row r="226" spans="1:31" s="48" customFormat="1" x14ac:dyDescent="0.45">
      <c r="A226" s="42"/>
      <c r="B226" s="43"/>
      <c r="C226" s="44"/>
      <c r="D226" s="43"/>
      <c r="E226" s="45"/>
      <c r="F226" s="44"/>
      <c r="G226" s="44"/>
      <c r="H226" s="44"/>
      <c r="I226" s="46"/>
      <c r="J226" s="44"/>
      <c r="K226" s="44"/>
      <c r="L226" s="44"/>
      <c r="M226" s="43"/>
      <c r="N226" s="44"/>
      <c r="O226" s="44"/>
      <c r="P226" s="44"/>
      <c r="Q226" s="44"/>
      <c r="R226" s="44"/>
      <c r="S226" s="44"/>
      <c r="T226" s="44"/>
      <c r="U226" s="47"/>
      <c r="V226" s="43"/>
      <c r="W226" s="44"/>
      <c r="X226" s="44"/>
      <c r="Y226" s="44"/>
      <c r="Z226" s="44"/>
      <c r="AA226" s="44"/>
      <c r="AB226" s="44"/>
      <c r="AC226" s="44"/>
      <c r="AD226" s="44"/>
      <c r="AE226" s="43"/>
    </row>
    <row r="227" spans="1:31" x14ac:dyDescent="0.45">
      <c r="A227" s="35">
        <v>64</v>
      </c>
      <c r="B227" s="36" t="s">
        <v>77</v>
      </c>
      <c r="C227" s="37" t="s">
        <v>251</v>
      </c>
      <c r="D227" s="36" t="s">
        <v>252</v>
      </c>
      <c r="E227" s="38" t="s">
        <v>60</v>
      </c>
      <c r="F227" s="37"/>
      <c r="G227" s="37"/>
      <c r="H227" s="37"/>
      <c r="I227" s="39">
        <v>8</v>
      </c>
      <c r="J227" s="37">
        <v>0</v>
      </c>
      <c r="K227" s="37">
        <v>1</v>
      </c>
      <c r="L227" s="37">
        <v>0</v>
      </c>
      <c r="M227" s="36">
        <v>100</v>
      </c>
      <c r="N227" s="37">
        <v>2</v>
      </c>
      <c r="O227" s="37"/>
      <c r="P227" s="37">
        <v>100</v>
      </c>
      <c r="Q227" s="37"/>
      <c r="R227" s="37"/>
      <c r="S227" s="37"/>
      <c r="T227" s="37"/>
      <c r="U227" s="40" t="s">
        <v>253</v>
      </c>
      <c r="V227" s="36" t="s">
        <v>62</v>
      </c>
      <c r="W227" s="37" t="s">
        <v>68</v>
      </c>
      <c r="X227" s="37">
        <v>11</v>
      </c>
      <c r="Y227" s="37">
        <v>13</v>
      </c>
      <c r="Z227" s="37">
        <v>143</v>
      </c>
      <c r="AA227" s="37">
        <v>2</v>
      </c>
      <c r="AB227" s="37"/>
      <c r="AC227" s="37">
        <v>143</v>
      </c>
      <c r="AD227" s="37">
        <v>16</v>
      </c>
      <c r="AE227" s="36" t="s">
        <v>64</v>
      </c>
    </row>
    <row r="228" spans="1:31" x14ac:dyDescent="0.45">
      <c r="A228" s="35"/>
      <c r="B228" s="36" t="s">
        <v>77</v>
      </c>
      <c r="C228" s="37" t="s">
        <v>251</v>
      </c>
      <c r="D228" s="36" t="s">
        <v>252</v>
      </c>
      <c r="E228" s="38" t="s">
        <v>60</v>
      </c>
      <c r="F228" s="37"/>
      <c r="G228" s="37"/>
      <c r="H228" s="37"/>
      <c r="I228" s="39">
        <v>8</v>
      </c>
      <c r="J228" s="37">
        <v>5</v>
      </c>
      <c r="K228" s="37">
        <v>0</v>
      </c>
      <c r="L228" s="37">
        <v>0</v>
      </c>
      <c r="M228" s="36">
        <v>2000</v>
      </c>
      <c r="N228" s="37">
        <v>1</v>
      </c>
      <c r="O228" s="37">
        <v>2000</v>
      </c>
      <c r="P228" s="37"/>
      <c r="Q228" s="37"/>
      <c r="R228" s="37"/>
      <c r="S228" s="37"/>
      <c r="T228" s="37"/>
      <c r="U228" s="40"/>
      <c r="V228" s="36"/>
      <c r="W228" s="37"/>
      <c r="X228" s="37"/>
      <c r="Y228" s="37"/>
      <c r="Z228" s="37"/>
      <c r="AA228" s="37"/>
      <c r="AB228" s="37"/>
      <c r="AC228" s="37"/>
      <c r="AD228" s="37"/>
      <c r="AE228" s="36" t="s">
        <v>95</v>
      </c>
    </row>
    <row r="229" spans="1:31" x14ac:dyDescent="0.45">
      <c r="A229" s="35"/>
      <c r="B229" s="36" t="s">
        <v>77</v>
      </c>
      <c r="C229" s="37" t="s">
        <v>251</v>
      </c>
      <c r="D229" s="36" t="s">
        <v>252</v>
      </c>
      <c r="E229" s="38" t="s">
        <v>60</v>
      </c>
      <c r="F229" s="37"/>
      <c r="G229" s="37"/>
      <c r="H229" s="37"/>
      <c r="I229" s="39">
        <v>8</v>
      </c>
      <c r="J229" s="37">
        <v>15</v>
      </c>
      <c r="K229" s="37">
        <v>0</v>
      </c>
      <c r="L229" s="37">
        <v>0</v>
      </c>
      <c r="M229" s="36">
        <v>6000</v>
      </c>
      <c r="N229" s="37">
        <v>1</v>
      </c>
      <c r="O229" s="37">
        <v>6000</v>
      </c>
      <c r="P229" s="37"/>
      <c r="Q229" s="37"/>
      <c r="R229" s="37"/>
      <c r="S229" s="37"/>
      <c r="T229" s="37"/>
      <c r="U229" s="40"/>
      <c r="V229" s="36"/>
      <c r="W229" s="37"/>
      <c r="X229" s="37"/>
      <c r="Y229" s="37"/>
      <c r="Z229" s="37"/>
      <c r="AA229" s="37"/>
      <c r="AB229" s="37"/>
      <c r="AC229" s="37"/>
      <c r="AD229" s="37"/>
      <c r="AE229" s="36" t="s">
        <v>69</v>
      </c>
    </row>
    <row r="230" spans="1:31" s="48" customFormat="1" x14ac:dyDescent="0.45">
      <c r="A230" s="42"/>
      <c r="B230" s="43"/>
      <c r="C230" s="44"/>
      <c r="D230" s="43"/>
      <c r="E230" s="45"/>
      <c r="F230" s="44"/>
      <c r="G230" s="44"/>
      <c r="H230" s="44"/>
      <c r="I230" s="46"/>
      <c r="J230" s="44"/>
      <c r="K230" s="44"/>
      <c r="L230" s="44"/>
      <c r="M230" s="43"/>
      <c r="N230" s="44"/>
      <c r="O230" s="44"/>
      <c r="P230" s="44"/>
      <c r="Q230" s="44"/>
      <c r="R230" s="44"/>
      <c r="S230" s="44"/>
      <c r="T230" s="44"/>
      <c r="U230" s="47"/>
      <c r="V230" s="43"/>
      <c r="W230" s="44"/>
      <c r="X230" s="44"/>
      <c r="Y230" s="44"/>
      <c r="Z230" s="44"/>
      <c r="AA230" s="44"/>
      <c r="AB230" s="44"/>
      <c r="AC230" s="44"/>
      <c r="AD230" s="44"/>
      <c r="AE230" s="43"/>
    </row>
    <row r="231" spans="1:31" x14ac:dyDescent="0.45">
      <c r="A231" s="35">
        <v>65</v>
      </c>
      <c r="B231" s="36" t="s">
        <v>57</v>
      </c>
      <c r="C231" s="37" t="s">
        <v>254</v>
      </c>
      <c r="D231" s="36" t="s">
        <v>106</v>
      </c>
      <c r="E231" s="38" t="s">
        <v>60</v>
      </c>
      <c r="F231" s="37"/>
      <c r="G231" s="37"/>
      <c r="H231" s="37"/>
      <c r="I231" s="39">
        <v>8</v>
      </c>
      <c r="J231" s="37">
        <v>0</v>
      </c>
      <c r="K231" s="37">
        <v>2</v>
      </c>
      <c r="L231" s="37">
        <v>0</v>
      </c>
      <c r="M231" s="36">
        <v>200</v>
      </c>
      <c r="N231" s="37">
        <v>2</v>
      </c>
      <c r="O231" s="37"/>
      <c r="P231" s="37">
        <v>200</v>
      </c>
      <c r="Q231" s="37"/>
      <c r="R231" s="37"/>
      <c r="S231" s="37"/>
      <c r="T231" s="37"/>
      <c r="U231" s="40" t="s">
        <v>255</v>
      </c>
      <c r="V231" s="36" t="s">
        <v>62</v>
      </c>
      <c r="W231" s="37" t="s">
        <v>68</v>
      </c>
      <c r="X231" s="37">
        <v>6</v>
      </c>
      <c r="Y231" s="37">
        <v>3.5</v>
      </c>
      <c r="Z231" s="37">
        <v>21</v>
      </c>
      <c r="AA231" s="37">
        <v>2</v>
      </c>
      <c r="AB231" s="37"/>
      <c r="AC231" s="37">
        <v>21</v>
      </c>
      <c r="AD231" s="37">
        <v>18</v>
      </c>
      <c r="AE231" s="36"/>
    </row>
    <row r="232" spans="1:31" s="48" customFormat="1" x14ac:dyDescent="0.45">
      <c r="A232" s="42"/>
      <c r="B232" s="43"/>
      <c r="C232" s="44"/>
      <c r="D232" s="43"/>
      <c r="E232" s="45"/>
      <c r="F232" s="44"/>
      <c r="G232" s="44"/>
      <c r="H232" s="44"/>
      <c r="I232" s="46"/>
      <c r="J232" s="44"/>
      <c r="K232" s="44"/>
      <c r="L232" s="44"/>
      <c r="M232" s="43"/>
      <c r="N232" s="44"/>
      <c r="O232" s="44"/>
      <c r="P232" s="44"/>
      <c r="Q232" s="44"/>
      <c r="R232" s="44"/>
      <c r="S232" s="44"/>
      <c r="T232" s="44"/>
      <c r="U232" s="47"/>
      <c r="V232" s="43"/>
      <c r="W232" s="44"/>
      <c r="X232" s="44"/>
      <c r="Y232" s="44"/>
      <c r="Z232" s="44"/>
      <c r="AA232" s="44"/>
      <c r="AB232" s="44"/>
      <c r="AC232" s="44"/>
      <c r="AD232" s="44"/>
      <c r="AE232" s="43"/>
    </row>
    <row r="233" spans="1:31" x14ac:dyDescent="0.45">
      <c r="A233" s="35">
        <v>66</v>
      </c>
      <c r="B233" s="36" t="s">
        <v>77</v>
      </c>
      <c r="C233" s="37" t="s">
        <v>256</v>
      </c>
      <c r="D233" s="36" t="s">
        <v>123</v>
      </c>
      <c r="E233" s="38" t="s">
        <v>60</v>
      </c>
      <c r="F233" s="37"/>
      <c r="G233" s="37"/>
      <c r="H233" s="37"/>
      <c r="I233" s="39">
        <v>8</v>
      </c>
      <c r="J233" s="37">
        <v>0</v>
      </c>
      <c r="K233" s="37">
        <v>2</v>
      </c>
      <c r="L233" s="37">
        <v>0</v>
      </c>
      <c r="M233" s="36">
        <v>200</v>
      </c>
      <c r="N233" s="37">
        <v>2</v>
      </c>
      <c r="O233" s="37"/>
      <c r="P233" s="37">
        <v>200</v>
      </c>
      <c r="Q233" s="37"/>
      <c r="R233" s="37"/>
      <c r="S233" s="37"/>
      <c r="T233" s="37"/>
      <c r="U233" s="40" t="s">
        <v>257</v>
      </c>
      <c r="V233" s="36" t="s">
        <v>15</v>
      </c>
      <c r="W233" s="37" t="s">
        <v>193</v>
      </c>
      <c r="X233" s="37">
        <v>12</v>
      </c>
      <c r="Y233" s="37">
        <v>9</v>
      </c>
      <c r="Z233" s="37">
        <v>108</v>
      </c>
      <c r="AA233" s="37">
        <v>2</v>
      </c>
      <c r="AB233" s="37"/>
      <c r="AC233" s="37">
        <v>108</v>
      </c>
      <c r="AD233" s="37">
        <v>16</v>
      </c>
      <c r="AE233" s="36"/>
    </row>
    <row r="234" spans="1:31" x14ac:dyDescent="0.45">
      <c r="A234" s="35"/>
      <c r="B234" s="36"/>
      <c r="C234" s="37"/>
      <c r="D234" s="36"/>
      <c r="E234" s="38"/>
      <c r="F234" s="37"/>
      <c r="G234" s="37"/>
      <c r="H234" s="37"/>
      <c r="I234" s="39"/>
      <c r="J234" s="37"/>
      <c r="K234" s="37"/>
      <c r="L234" s="37"/>
      <c r="M234" s="36"/>
      <c r="N234" s="37"/>
      <c r="O234" s="37"/>
      <c r="P234" s="37"/>
      <c r="Q234" s="37"/>
      <c r="R234" s="37"/>
      <c r="S234" s="37"/>
      <c r="T234" s="37"/>
      <c r="U234" s="40"/>
      <c r="V234" s="36"/>
      <c r="W234" s="37" t="s">
        <v>193</v>
      </c>
      <c r="X234" s="37">
        <v>12</v>
      </c>
      <c r="Y234" s="37">
        <v>9</v>
      </c>
      <c r="Z234" s="37">
        <v>108</v>
      </c>
      <c r="AA234" s="37">
        <v>2</v>
      </c>
      <c r="AB234" s="37"/>
      <c r="AC234" s="37">
        <v>108</v>
      </c>
      <c r="AD234" s="37"/>
      <c r="AE234" s="36"/>
    </row>
    <row r="235" spans="1:31" x14ac:dyDescent="0.45">
      <c r="A235" s="35"/>
      <c r="B235" s="36" t="s">
        <v>77</v>
      </c>
      <c r="C235" s="37" t="s">
        <v>256</v>
      </c>
      <c r="D235" s="36" t="s">
        <v>123</v>
      </c>
      <c r="E235" s="38" t="s">
        <v>60</v>
      </c>
      <c r="F235" s="37"/>
      <c r="G235" s="37"/>
      <c r="H235" s="37"/>
      <c r="I235" s="39">
        <v>8</v>
      </c>
      <c r="J235" s="37">
        <v>8</v>
      </c>
      <c r="K235" s="37">
        <v>0</v>
      </c>
      <c r="L235" s="37">
        <v>0</v>
      </c>
      <c r="M235" s="36">
        <v>3200</v>
      </c>
      <c r="N235" s="37">
        <v>1</v>
      </c>
      <c r="O235" s="37">
        <v>3200</v>
      </c>
      <c r="P235" s="37"/>
      <c r="Q235" s="37"/>
      <c r="R235" s="37"/>
      <c r="S235" s="37"/>
      <c r="T235" s="37"/>
      <c r="U235" s="40"/>
      <c r="V235" s="36"/>
      <c r="W235" s="37"/>
      <c r="X235" s="37"/>
      <c r="Y235" s="37"/>
      <c r="Z235" s="37"/>
      <c r="AA235" s="37"/>
      <c r="AB235" s="37"/>
      <c r="AC235" s="37"/>
      <c r="AD235" s="37"/>
      <c r="AE235" s="36" t="s">
        <v>69</v>
      </c>
    </row>
    <row r="236" spans="1:31" x14ac:dyDescent="0.45">
      <c r="A236" s="59"/>
      <c r="B236" s="36" t="s">
        <v>77</v>
      </c>
      <c r="C236" s="37" t="s">
        <v>256</v>
      </c>
      <c r="D236" s="36" t="s">
        <v>123</v>
      </c>
      <c r="E236" s="38" t="s">
        <v>60</v>
      </c>
      <c r="F236" s="61"/>
      <c r="G236" s="61"/>
      <c r="H236" s="61"/>
      <c r="I236" s="62">
        <v>8</v>
      </c>
      <c r="J236" s="61">
        <v>5</v>
      </c>
      <c r="K236" s="61">
        <v>0</v>
      </c>
      <c r="L236" s="61">
        <v>0</v>
      </c>
      <c r="M236" s="60">
        <v>2000</v>
      </c>
      <c r="N236" s="61">
        <v>1</v>
      </c>
      <c r="O236" s="61">
        <v>2000</v>
      </c>
      <c r="P236" s="61"/>
      <c r="Q236" s="61"/>
      <c r="R236" s="61"/>
      <c r="S236" s="61"/>
      <c r="T236" s="61"/>
      <c r="U236" s="60"/>
      <c r="V236" s="36"/>
      <c r="W236" s="37"/>
      <c r="X236" s="61"/>
      <c r="Y236" s="61"/>
      <c r="Z236" s="61"/>
      <c r="AA236" s="61"/>
      <c r="AB236" s="61"/>
      <c r="AC236" s="61"/>
      <c r="AD236" s="61"/>
      <c r="AE236" s="60" t="s">
        <v>69</v>
      </c>
    </row>
    <row r="237" spans="1:31" s="48" customFormat="1" x14ac:dyDescent="0.45">
      <c r="A237" s="42"/>
      <c r="B237" s="43"/>
      <c r="C237" s="44"/>
      <c r="D237" s="43"/>
      <c r="E237" s="43"/>
      <c r="F237" s="44"/>
      <c r="G237" s="44"/>
      <c r="H237" s="44"/>
      <c r="I237" s="46"/>
      <c r="J237" s="44"/>
      <c r="K237" s="44"/>
      <c r="L237" s="44"/>
      <c r="M237" s="43"/>
      <c r="N237" s="44"/>
      <c r="O237" s="44"/>
      <c r="P237" s="44"/>
      <c r="Q237" s="44"/>
      <c r="R237" s="44"/>
      <c r="S237" s="44"/>
      <c r="T237" s="44"/>
      <c r="U237" s="43"/>
      <c r="V237" s="43"/>
      <c r="W237" s="44"/>
      <c r="X237" s="44"/>
      <c r="Y237" s="44"/>
      <c r="Z237" s="44"/>
      <c r="AA237" s="44"/>
      <c r="AB237" s="44"/>
      <c r="AC237" s="44"/>
      <c r="AD237" s="44"/>
      <c r="AE237" s="43"/>
    </row>
  </sheetData>
  <mergeCells count="25">
    <mergeCell ref="A2:Z2"/>
    <mergeCell ref="A3:Z3"/>
    <mergeCell ref="A4:R4"/>
    <mergeCell ref="S4:AE4"/>
    <mergeCell ref="A5:A8"/>
    <mergeCell ref="B5:B8"/>
    <mergeCell ref="C5:C8"/>
    <mergeCell ref="D5:D8"/>
    <mergeCell ref="G5:H6"/>
    <mergeCell ref="I5:I6"/>
    <mergeCell ref="M5:M8"/>
    <mergeCell ref="N5:R5"/>
    <mergeCell ref="S5:S8"/>
    <mergeCell ref="W5:Y5"/>
    <mergeCell ref="Z5:AC5"/>
    <mergeCell ref="G7:G8"/>
    <mergeCell ref="J7:J8"/>
    <mergeCell ref="K7:K8"/>
    <mergeCell ref="L7:L8"/>
    <mergeCell ref="J5:L6"/>
    <mergeCell ref="AC41:AE41"/>
    <mergeCell ref="AE5:AE8"/>
    <mergeCell ref="P6:P8"/>
    <mergeCell ref="W6:Y6"/>
    <mergeCell ref="AB6:A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8"/>
  <sheetViews>
    <sheetView workbookViewId="0">
      <selection sqref="A1:XFD1048576"/>
    </sheetView>
  </sheetViews>
  <sheetFormatPr defaultColWidth="9.125" defaultRowHeight="18.75" x14ac:dyDescent="0.45"/>
  <cols>
    <col min="1" max="1" width="3.625" style="41" customWidth="1"/>
    <col min="2" max="2" width="6.5" style="122" customWidth="1"/>
    <col min="3" max="3" width="4.375" style="41" customWidth="1"/>
    <col min="4" max="5" width="4" style="41" customWidth="1"/>
    <col min="6" max="6" width="4.25" style="41" customWidth="1"/>
    <col min="7" max="7" width="3.625" style="41" customWidth="1"/>
    <col min="8" max="8" width="6" style="41" customWidth="1"/>
    <col min="9" max="9" width="4.875" style="41" customWidth="1"/>
    <col min="10" max="10" width="6.875" style="41" customWidth="1"/>
    <col min="11" max="11" width="3.875" style="41" customWidth="1"/>
    <col min="12" max="12" width="5.625" style="41" customWidth="1"/>
    <col min="13" max="13" width="6.375" style="41" customWidth="1"/>
    <col min="14" max="14" width="3.625" style="41" customWidth="1"/>
    <col min="15" max="15" width="5" style="41" customWidth="1"/>
    <col min="16" max="16" width="5.25" style="41" customWidth="1"/>
    <col min="17" max="17" width="5.625" style="41" customWidth="1"/>
    <col min="18" max="18" width="6.875" style="41" customWidth="1"/>
    <col min="19" max="19" width="5" style="41" customWidth="1"/>
    <col min="20" max="20" width="4.5" style="41" customWidth="1"/>
    <col min="21" max="21" width="6.875" style="41" customWidth="1"/>
    <col min="22" max="22" width="6.375" style="41" customWidth="1"/>
    <col min="23" max="23" width="7.25" style="41" customWidth="1"/>
    <col min="24" max="24" width="5.875" style="41" customWidth="1"/>
    <col min="25" max="26" width="7.25" style="41" customWidth="1"/>
    <col min="27" max="27" width="6.375" style="41" customWidth="1"/>
    <col min="28" max="256" width="9.125" style="41"/>
    <col min="257" max="257" width="3.625" style="41" customWidth="1"/>
    <col min="258" max="258" width="6.5" style="41" customWidth="1"/>
    <col min="259" max="259" width="4.375" style="41" customWidth="1"/>
    <col min="260" max="261" width="4" style="41" customWidth="1"/>
    <col min="262" max="262" width="4.25" style="41" customWidth="1"/>
    <col min="263" max="263" width="3.625" style="41" customWidth="1"/>
    <col min="264" max="264" width="6" style="41" customWidth="1"/>
    <col min="265" max="265" width="4.875" style="41" customWidth="1"/>
    <col min="266" max="266" width="6.875" style="41" customWidth="1"/>
    <col min="267" max="267" width="3.875" style="41" customWidth="1"/>
    <col min="268" max="268" width="5.625" style="41" customWidth="1"/>
    <col min="269" max="269" width="6.375" style="41" customWidth="1"/>
    <col min="270" max="270" width="3.625" style="41" customWidth="1"/>
    <col min="271" max="271" width="5" style="41" customWidth="1"/>
    <col min="272" max="272" width="5.25" style="41" customWidth="1"/>
    <col min="273" max="273" width="5.625" style="41" customWidth="1"/>
    <col min="274" max="274" width="6.875" style="41" customWidth="1"/>
    <col min="275" max="275" width="5" style="41" customWidth="1"/>
    <col min="276" max="276" width="4.5" style="41" customWidth="1"/>
    <col min="277" max="277" width="6.875" style="41" customWidth="1"/>
    <col min="278" max="278" width="6.375" style="41" customWidth="1"/>
    <col min="279" max="279" width="7.25" style="41" customWidth="1"/>
    <col min="280" max="280" width="5.875" style="41" customWidth="1"/>
    <col min="281" max="282" width="7.25" style="41" customWidth="1"/>
    <col min="283" max="283" width="6.375" style="41" customWidth="1"/>
    <col min="284" max="512" width="9.125" style="41"/>
    <col min="513" max="513" width="3.625" style="41" customWidth="1"/>
    <col min="514" max="514" width="6.5" style="41" customWidth="1"/>
    <col min="515" max="515" width="4.375" style="41" customWidth="1"/>
    <col min="516" max="517" width="4" style="41" customWidth="1"/>
    <col min="518" max="518" width="4.25" style="41" customWidth="1"/>
    <col min="519" max="519" width="3.625" style="41" customWidth="1"/>
    <col min="520" max="520" width="6" style="41" customWidth="1"/>
    <col min="521" max="521" width="4.875" style="41" customWidth="1"/>
    <col min="522" max="522" width="6.875" style="41" customWidth="1"/>
    <col min="523" max="523" width="3.875" style="41" customWidth="1"/>
    <col min="524" max="524" width="5.625" style="41" customWidth="1"/>
    <col min="525" max="525" width="6.375" style="41" customWidth="1"/>
    <col min="526" max="526" width="3.625" style="41" customWidth="1"/>
    <col min="527" max="527" width="5" style="41" customWidth="1"/>
    <col min="528" max="528" width="5.25" style="41" customWidth="1"/>
    <col min="529" max="529" width="5.625" style="41" customWidth="1"/>
    <col min="530" max="530" width="6.875" style="41" customWidth="1"/>
    <col min="531" max="531" width="5" style="41" customWidth="1"/>
    <col min="532" max="532" width="4.5" style="41" customWidth="1"/>
    <col min="533" max="533" width="6.875" style="41" customWidth="1"/>
    <col min="534" max="534" width="6.375" style="41" customWidth="1"/>
    <col min="535" max="535" width="7.25" style="41" customWidth="1"/>
    <col min="536" max="536" width="5.875" style="41" customWidth="1"/>
    <col min="537" max="538" width="7.25" style="41" customWidth="1"/>
    <col min="539" max="539" width="6.375" style="41" customWidth="1"/>
    <col min="540" max="768" width="9.125" style="41"/>
    <col min="769" max="769" width="3.625" style="41" customWidth="1"/>
    <col min="770" max="770" width="6.5" style="41" customWidth="1"/>
    <col min="771" max="771" width="4.375" style="41" customWidth="1"/>
    <col min="772" max="773" width="4" style="41" customWidth="1"/>
    <col min="774" max="774" width="4.25" style="41" customWidth="1"/>
    <col min="775" max="775" width="3.625" style="41" customWidth="1"/>
    <col min="776" max="776" width="6" style="41" customWidth="1"/>
    <col min="777" max="777" width="4.875" style="41" customWidth="1"/>
    <col min="778" max="778" width="6.875" style="41" customWidth="1"/>
    <col min="779" max="779" width="3.875" style="41" customWidth="1"/>
    <col min="780" max="780" width="5.625" style="41" customWidth="1"/>
    <col min="781" max="781" width="6.375" style="41" customWidth="1"/>
    <col min="782" max="782" width="3.625" style="41" customWidth="1"/>
    <col min="783" max="783" width="5" style="41" customWidth="1"/>
    <col min="784" max="784" width="5.25" style="41" customWidth="1"/>
    <col min="785" max="785" width="5.625" style="41" customWidth="1"/>
    <col min="786" max="786" width="6.875" style="41" customWidth="1"/>
    <col min="787" max="787" width="5" style="41" customWidth="1"/>
    <col min="788" max="788" width="4.5" style="41" customWidth="1"/>
    <col min="789" max="789" width="6.875" style="41" customWidth="1"/>
    <col min="790" max="790" width="6.375" style="41" customWidth="1"/>
    <col min="791" max="791" width="7.25" style="41" customWidth="1"/>
    <col min="792" max="792" width="5.875" style="41" customWidth="1"/>
    <col min="793" max="794" width="7.25" style="41" customWidth="1"/>
    <col min="795" max="795" width="6.375" style="41" customWidth="1"/>
    <col min="796" max="1024" width="9.125" style="41"/>
    <col min="1025" max="1025" width="3.625" style="41" customWidth="1"/>
    <col min="1026" max="1026" width="6.5" style="41" customWidth="1"/>
    <col min="1027" max="1027" width="4.375" style="41" customWidth="1"/>
    <col min="1028" max="1029" width="4" style="41" customWidth="1"/>
    <col min="1030" max="1030" width="4.25" style="41" customWidth="1"/>
    <col min="1031" max="1031" width="3.625" style="41" customWidth="1"/>
    <col min="1032" max="1032" width="6" style="41" customWidth="1"/>
    <col min="1033" max="1033" width="4.875" style="41" customWidth="1"/>
    <col min="1034" max="1034" width="6.875" style="41" customWidth="1"/>
    <col min="1035" max="1035" width="3.875" style="41" customWidth="1"/>
    <col min="1036" max="1036" width="5.625" style="41" customWidth="1"/>
    <col min="1037" max="1037" width="6.375" style="41" customWidth="1"/>
    <col min="1038" max="1038" width="3.625" style="41" customWidth="1"/>
    <col min="1039" max="1039" width="5" style="41" customWidth="1"/>
    <col min="1040" max="1040" width="5.25" style="41" customWidth="1"/>
    <col min="1041" max="1041" width="5.625" style="41" customWidth="1"/>
    <col min="1042" max="1042" width="6.875" style="41" customWidth="1"/>
    <col min="1043" max="1043" width="5" style="41" customWidth="1"/>
    <col min="1044" max="1044" width="4.5" style="41" customWidth="1"/>
    <col min="1045" max="1045" width="6.875" style="41" customWidth="1"/>
    <col min="1046" max="1046" width="6.375" style="41" customWidth="1"/>
    <col min="1047" max="1047" width="7.25" style="41" customWidth="1"/>
    <col min="1048" max="1048" width="5.875" style="41" customWidth="1"/>
    <col min="1049" max="1050" width="7.25" style="41" customWidth="1"/>
    <col min="1051" max="1051" width="6.375" style="41" customWidth="1"/>
    <col min="1052" max="1280" width="9.125" style="41"/>
    <col min="1281" max="1281" width="3.625" style="41" customWidth="1"/>
    <col min="1282" max="1282" width="6.5" style="41" customWidth="1"/>
    <col min="1283" max="1283" width="4.375" style="41" customWidth="1"/>
    <col min="1284" max="1285" width="4" style="41" customWidth="1"/>
    <col min="1286" max="1286" width="4.25" style="41" customWidth="1"/>
    <col min="1287" max="1287" width="3.625" style="41" customWidth="1"/>
    <col min="1288" max="1288" width="6" style="41" customWidth="1"/>
    <col min="1289" max="1289" width="4.875" style="41" customWidth="1"/>
    <col min="1290" max="1290" width="6.875" style="41" customWidth="1"/>
    <col min="1291" max="1291" width="3.875" style="41" customWidth="1"/>
    <col min="1292" max="1292" width="5.625" style="41" customWidth="1"/>
    <col min="1293" max="1293" width="6.375" style="41" customWidth="1"/>
    <col min="1294" max="1294" width="3.625" style="41" customWidth="1"/>
    <col min="1295" max="1295" width="5" style="41" customWidth="1"/>
    <col min="1296" max="1296" width="5.25" style="41" customWidth="1"/>
    <col min="1297" max="1297" width="5.625" style="41" customWidth="1"/>
    <col min="1298" max="1298" width="6.875" style="41" customWidth="1"/>
    <col min="1299" max="1299" width="5" style="41" customWidth="1"/>
    <col min="1300" max="1300" width="4.5" style="41" customWidth="1"/>
    <col min="1301" max="1301" width="6.875" style="41" customWidth="1"/>
    <col min="1302" max="1302" width="6.375" style="41" customWidth="1"/>
    <col min="1303" max="1303" width="7.25" style="41" customWidth="1"/>
    <col min="1304" max="1304" width="5.875" style="41" customWidth="1"/>
    <col min="1305" max="1306" width="7.25" style="41" customWidth="1"/>
    <col min="1307" max="1307" width="6.375" style="41" customWidth="1"/>
    <col min="1308" max="1536" width="9.125" style="41"/>
    <col min="1537" max="1537" width="3.625" style="41" customWidth="1"/>
    <col min="1538" max="1538" width="6.5" style="41" customWidth="1"/>
    <col min="1539" max="1539" width="4.375" style="41" customWidth="1"/>
    <col min="1540" max="1541" width="4" style="41" customWidth="1"/>
    <col min="1542" max="1542" width="4.25" style="41" customWidth="1"/>
    <col min="1543" max="1543" width="3.625" style="41" customWidth="1"/>
    <col min="1544" max="1544" width="6" style="41" customWidth="1"/>
    <col min="1545" max="1545" width="4.875" style="41" customWidth="1"/>
    <col min="1546" max="1546" width="6.875" style="41" customWidth="1"/>
    <col min="1547" max="1547" width="3.875" style="41" customWidth="1"/>
    <col min="1548" max="1548" width="5.625" style="41" customWidth="1"/>
    <col min="1549" max="1549" width="6.375" style="41" customWidth="1"/>
    <col min="1550" max="1550" width="3.625" style="41" customWidth="1"/>
    <col min="1551" max="1551" width="5" style="41" customWidth="1"/>
    <col min="1552" max="1552" width="5.25" style="41" customWidth="1"/>
    <col min="1553" max="1553" width="5.625" style="41" customWidth="1"/>
    <col min="1554" max="1554" width="6.875" style="41" customWidth="1"/>
    <col min="1555" max="1555" width="5" style="41" customWidth="1"/>
    <col min="1556" max="1556" width="4.5" style="41" customWidth="1"/>
    <col min="1557" max="1557" width="6.875" style="41" customWidth="1"/>
    <col min="1558" max="1558" width="6.375" style="41" customWidth="1"/>
    <col min="1559" max="1559" width="7.25" style="41" customWidth="1"/>
    <col min="1560" max="1560" width="5.875" style="41" customWidth="1"/>
    <col min="1561" max="1562" width="7.25" style="41" customWidth="1"/>
    <col min="1563" max="1563" width="6.375" style="41" customWidth="1"/>
    <col min="1564" max="1792" width="9.125" style="41"/>
    <col min="1793" max="1793" width="3.625" style="41" customWidth="1"/>
    <col min="1794" max="1794" width="6.5" style="41" customWidth="1"/>
    <col min="1795" max="1795" width="4.375" style="41" customWidth="1"/>
    <col min="1796" max="1797" width="4" style="41" customWidth="1"/>
    <col min="1798" max="1798" width="4.25" style="41" customWidth="1"/>
    <col min="1799" max="1799" width="3.625" style="41" customWidth="1"/>
    <col min="1800" max="1800" width="6" style="41" customWidth="1"/>
    <col min="1801" max="1801" width="4.875" style="41" customWidth="1"/>
    <col min="1802" max="1802" width="6.875" style="41" customWidth="1"/>
    <col min="1803" max="1803" width="3.875" style="41" customWidth="1"/>
    <col min="1804" max="1804" width="5.625" style="41" customWidth="1"/>
    <col min="1805" max="1805" width="6.375" style="41" customWidth="1"/>
    <col min="1806" max="1806" width="3.625" style="41" customWidth="1"/>
    <col min="1807" max="1807" width="5" style="41" customWidth="1"/>
    <col min="1808" max="1808" width="5.25" style="41" customWidth="1"/>
    <col min="1809" max="1809" width="5.625" style="41" customWidth="1"/>
    <col min="1810" max="1810" width="6.875" style="41" customWidth="1"/>
    <col min="1811" max="1811" width="5" style="41" customWidth="1"/>
    <col min="1812" max="1812" width="4.5" style="41" customWidth="1"/>
    <col min="1813" max="1813" width="6.875" style="41" customWidth="1"/>
    <col min="1814" max="1814" width="6.375" style="41" customWidth="1"/>
    <col min="1815" max="1815" width="7.25" style="41" customWidth="1"/>
    <col min="1816" max="1816" width="5.875" style="41" customWidth="1"/>
    <col min="1817" max="1818" width="7.25" style="41" customWidth="1"/>
    <col min="1819" max="1819" width="6.375" style="41" customWidth="1"/>
    <col min="1820" max="2048" width="9.125" style="41"/>
    <col min="2049" max="2049" width="3.625" style="41" customWidth="1"/>
    <col min="2050" max="2050" width="6.5" style="41" customWidth="1"/>
    <col min="2051" max="2051" width="4.375" style="41" customWidth="1"/>
    <col min="2052" max="2053" width="4" style="41" customWidth="1"/>
    <col min="2054" max="2054" width="4.25" style="41" customWidth="1"/>
    <col min="2055" max="2055" width="3.625" style="41" customWidth="1"/>
    <col min="2056" max="2056" width="6" style="41" customWidth="1"/>
    <col min="2057" max="2057" width="4.875" style="41" customWidth="1"/>
    <col min="2058" max="2058" width="6.875" style="41" customWidth="1"/>
    <col min="2059" max="2059" width="3.875" style="41" customWidth="1"/>
    <col min="2060" max="2060" width="5.625" style="41" customWidth="1"/>
    <col min="2061" max="2061" width="6.375" style="41" customWidth="1"/>
    <col min="2062" max="2062" width="3.625" style="41" customWidth="1"/>
    <col min="2063" max="2063" width="5" style="41" customWidth="1"/>
    <col min="2064" max="2064" width="5.25" style="41" customWidth="1"/>
    <col min="2065" max="2065" width="5.625" style="41" customWidth="1"/>
    <col min="2066" max="2066" width="6.875" style="41" customWidth="1"/>
    <col min="2067" max="2067" width="5" style="41" customWidth="1"/>
    <col min="2068" max="2068" width="4.5" style="41" customWidth="1"/>
    <col min="2069" max="2069" width="6.875" style="41" customWidth="1"/>
    <col min="2070" max="2070" width="6.375" style="41" customWidth="1"/>
    <col min="2071" max="2071" width="7.25" style="41" customWidth="1"/>
    <col min="2072" max="2072" width="5.875" style="41" customWidth="1"/>
    <col min="2073" max="2074" width="7.25" style="41" customWidth="1"/>
    <col min="2075" max="2075" width="6.375" style="41" customWidth="1"/>
    <col min="2076" max="2304" width="9.125" style="41"/>
    <col min="2305" max="2305" width="3.625" style="41" customWidth="1"/>
    <col min="2306" max="2306" width="6.5" style="41" customWidth="1"/>
    <col min="2307" max="2307" width="4.375" style="41" customWidth="1"/>
    <col min="2308" max="2309" width="4" style="41" customWidth="1"/>
    <col min="2310" max="2310" width="4.25" style="41" customWidth="1"/>
    <col min="2311" max="2311" width="3.625" style="41" customWidth="1"/>
    <col min="2312" max="2312" width="6" style="41" customWidth="1"/>
    <col min="2313" max="2313" width="4.875" style="41" customWidth="1"/>
    <col min="2314" max="2314" width="6.875" style="41" customWidth="1"/>
    <col min="2315" max="2315" width="3.875" style="41" customWidth="1"/>
    <col min="2316" max="2316" width="5.625" style="41" customWidth="1"/>
    <col min="2317" max="2317" width="6.375" style="41" customWidth="1"/>
    <col min="2318" max="2318" width="3.625" style="41" customWidth="1"/>
    <col min="2319" max="2319" width="5" style="41" customWidth="1"/>
    <col min="2320" max="2320" width="5.25" style="41" customWidth="1"/>
    <col min="2321" max="2321" width="5.625" style="41" customWidth="1"/>
    <col min="2322" max="2322" width="6.875" style="41" customWidth="1"/>
    <col min="2323" max="2323" width="5" style="41" customWidth="1"/>
    <col min="2324" max="2324" width="4.5" style="41" customWidth="1"/>
    <col min="2325" max="2325" width="6.875" style="41" customWidth="1"/>
    <col min="2326" max="2326" width="6.375" style="41" customWidth="1"/>
    <col min="2327" max="2327" width="7.25" style="41" customWidth="1"/>
    <col min="2328" max="2328" width="5.875" style="41" customWidth="1"/>
    <col min="2329" max="2330" width="7.25" style="41" customWidth="1"/>
    <col min="2331" max="2331" width="6.375" style="41" customWidth="1"/>
    <col min="2332" max="2560" width="9.125" style="41"/>
    <col min="2561" max="2561" width="3.625" style="41" customWidth="1"/>
    <col min="2562" max="2562" width="6.5" style="41" customWidth="1"/>
    <col min="2563" max="2563" width="4.375" style="41" customWidth="1"/>
    <col min="2564" max="2565" width="4" style="41" customWidth="1"/>
    <col min="2566" max="2566" width="4.25" style="41" customWidth="1"/>
    <col min="2567" max="2567" width="3.625" style="41" customWidth="1"/>
    <col min="2568" max="2568" width="6" style="41" customWidth="1"/>
    <col min="2569" max="2569" width="4.875" style="41" customWidth="1"/>
    <col min="2570" max="2570" width="6.875" style="41" customWidth="1"/>
    <col min="2571" max="2571" width="3.875" style="41" customWidth="1"/>
    <col min="2572" max="2572" width="5.625" style="41" customWidth="1"/>
    <col min="2573" max="2573" width="6.375" style="41" customWidth="1"/>
    <col min="2574" max="2574" width="3.625" style="41" customWidth="1"/>
    <col min="2575" max="2575" width="5" style="41" customWidth="1"/>
    <col min="2576" max="2576" width="5.25" style="41" customWidth="1"/>
    <col min="2577" max="2577" width="5.625" style="41" customWidth="1"/>
    <col min="2578" max="2578" width="6.875" style="41" customWidth="1"/>
    <col min="2579" max="2579" width="5" style="41" customWidth="1"/>
    <col min="2580" max="2580" width="4.5" style="41" customWidth="1"/>
    <col min="2581" max="2581" width="6.875" style="41" customWidth="1"/>
    <col min="2582" max="2582" width="6.375" style="41" customWidth="1"/>
    <col min="2583" max="2583" width="7.25" style="41" customWidth="1"/>
    <col min="2584" max="2584" width="5.875" style="41" customWidth="1"/>
    <col min="2585" max="2586" width="7.25" style="41" customWidth="1"/>
    <col min="2587" max="2587" width="6.375" style="41" customWidth="1"/>
    <col min="2588" max="2816" width="9.125" style="41"/>
    <col min="2817" max="2817" width="3.625" style="41" customWidth="1"/>
    <col min="2818" max="2818" width="6.5" style="41" customWidth="1"/>
    <col min="2819" max="2819" width="4.375" style="41" customWidth="1"/>
    <col min="2820" max="2821" width="4" style="41" customWidth="1"/>
    <col min="2822" max="2822" width="4.25" style="41" customWidth="1"/>
    <col min="2823" max="2823" width="3.625" style="41" customWidth="1"/>
    <col min="2824" max="2824" width="6" style="41" customWidth="1"/>
    <col min="2825" max="2825" width="4.875" style="41" customWidth="1"/>
    <col min="2826" max="2826" width="6.875" style="41" customWidth="1"/>
    <col min="2827" max="2827" width="3.875" style="41" customWidth="1"/>
    <col min="2828" max="2828" width="5.625" style="41" customWidth="1"/>
    <col min="2829" max="2829" width="6.375" style="41" customWidth="1"/>
    <col min="2830" max="2830" width="3.625" style="41" customWidth="1"/>
    <col min="2831" max="2831" width="5" style="41" customWidth="1"/>
    <col min="2832" max="2832" width="5.25" style="41" customWidth="1"/>
    <col min="2833" max="2833" width="5.625" style="41" customWidth="1"/>
    <col min="2834" max="2834" width="6.875" style="41" customWidth="1"/>
    <col min="2835" max="2835" width="5" style="41" customWidth="1"/>
    <col min="2836" max="2836" width="4.5" style="41" customWidth="1"/>
    <col min="2837" max="2837" width="6.875" style="41" customWidth="1"/>
    <col min="2838" max="2838" width="6.375" style="41" customWidth="1"/>
    <col min="2839" max="2839" width="7.25" style="41" customWidth="1"/>
    <col min="2840" max="2840" width="5.875" style="41" customWidth="1"/>
    <col min="2841" max="2842" width="7.25" style="41" customWidth="1"/>
    <col min="2843" max="2843" width="6.375" style="41" customWidth="1"/>
    <col min="2844" max="3072" width="9.125" style="41"/>
    <col min="3073" max="3073" width="3.625" style="41" customWidth="1"/>
    <col min="3074" max="3074" width="6.5" style="41" customWidth="1"/>
    <col min="3075" max="3075" width="4.375" style="41" customWidth="1"/>
    <col min="3076" max="3077" width="4" style="41" customWidth="1"/>
    <col min="3078" max="3078" width="4.25" style="41" customWidth="1"/>
    <col min="3079" max="3079" width="3.625" style="41" customWidth="1"/>
    <col min="3080" max="3080" width="6" style="41" customWidth="1"/>
    <col min="3081" max="3081" width="4.875" style="41" customWidth="1"/>
    <col min="3082" max="3082" width="6.875" style="41" customWidth="1"/>
    <col min="3083" max="3083" width="3.875" style="41" customWidth="1"/>
    <col min="3084" max="3084" width="5.625" style="41" customWidth="1"/>
    <col min="3085" max="3085" width="6.375" style="41" customWidth="1"/>
    <col min="3086" max="3086" width="3.625" style="41" customWidth="1"/>
    <col min="3087" max="3087" width="5" style="41" customWidth="1"/>
    <col min="3088" max="3088" width="5.25" style="41" customWidth="1"/>
    <col min="3089" max="3089" width="5.625" style="41" customWidth="1"/>
    <col min="3090" max="3090" width="6.875" style="41" customWidth="1"/>
    <col min="3091" max="3091" width="5" style="41" customWidth="1"/>
    <col min="3092" max="3092" width="4.5" style="41" customWidth="1"/>
    <col min="3093" max="3093" width="6.875" style="41" customWidth="1"/>
    <col min="3094" max="3094" width="6.375" style="41" customWidth="1"/>
    <col min="3095" max="3095" width="7.25" style="41" customWidth="1"/>
    <col min="3096" max="3096" width="5.875" style="41" customWidth="1"/>
    <col min="3097" max="3098" width="7.25" style="41" customWidth="1"/>
    <col min="3099" max="3099" width="6.375" style="41" customWidth="1"/>
    <col min="3100" max="3328" width="9.125" style="41"/>
    <col min="3329" max="3329" width="3.625" style="41" customWidth="1"/>
    <col min="3330" max="3330" width="6.5" style="41" customWidth="1"/>
    <col min="3331" max="3331" width="4.375" style="41" customWidth="1"/>
    <col min="3332" max="3333" width="4" style="41" customWidth="1"/>
    <col min="3334" max="3334" width="4.25" style="41" customWidth="1"/>
    <col min="3335" max="3335" width="3.625" style="41" customWidth="1"/>
    <col min="3336" max="3336" width="6" style="41" customWidth="1"/>
    <col min="3337" max="3337" width="4.875" style="41" customWidth="1"/>
    <col min="3338" max="3338" width="6.875" style="41" customWidth="1"/>
    <col min="3339" max="3339" width="3.875" style="41" customWidth="1"/>
    <col min="3340" max="3340" width="5.625" style="41" customWidth="1"/>
    <col min="3341" max="3341" width="6.375" style="41" customWidth="1"/>
    <col min="3342" max="3342" width="3.625" style="41" customWidth="1"/>
    <col min="3343" max="3343" width="5" style="41" customWidth="1"/>
    <col min="3344" max="3344" width="5.25" style="41" customWidth="1"/>
    <col min="3345" max="3345" width="5.625" style="41" customWidth="1"/>
    <col min="3346" max="3346" width="6.875" style="41" customWidth="1"/>
    <col min="3347" max="3347" width="5" style="41" customWidth="1"/>
    <col min="3348" max="3348" width="4.5" style="41" customWidth="1"/>
    <col min="3349" max="3349" width="6.875" style="41" customWidth="1"/>
    <col min="3350" max="3350" width="6.375" style="41" customWidth="1"/>
    <col min="3351" max="3351" width="7.25" style="41" customWidth="1"/>
    <col min="3352" max="3352" width="5.875" style="41" customWidth="1"/>
    <col min="3353" max="3354" width="7.25" style="41" customWidth="1"/>
    <col min="3355" max="3355" width="6.375" style="41" customWidth="1"/>
    <col min="3356" max="3584" width="9.125" style="41"/>
    <col min="3585" max="3585" width="3.625" style="41" customWidth="1"/>
    <col min="3586" max="3586" width="6.5" style="41" customWidth="1"/>
    <col min="3587" max="3587" width="4.375" style="41" customWidth="1"/>
    <col min="3588" max="3589" width="4" style="41" customWidth="1"/>
    <col min="3590" max="3590" width="4.25" style="41" customWidth="1"/>
    <col min="3591" max="3591" width="3.625" style="41" customWidth="1"/>
    <col min="3592" max="3592" width="6" style="41" customWidth="1"/>
    <col min="3593" max="3593" width="4.875" style="41" customWidth="1"/>
    <col min="3594" max="3594" width="6.875" style="41" customWidth="1"/>
    <col min="3595" max="3595" width="3.875" style="41" customWidth="1"/>
    <col min="3596" max="3596" width="5.625" style="41" customWidth="1"/>
    <col min="3597" max="3597" width="6.375" style="41" customWidth="1"/>
    <col min="3598" max="3598" width="3.625" style="41" customWidth="1"/>
    <col min="3599" max="3599" width="5" style="41" customWidth="1"/>
    <col min="3600" max="3600" width="5.25" style="41" customWidth="1"/>
    <col min="3601" max="3601" width="5.625" style="41" customWidth="1"/>
    <col min="3602" max="3602" width="6.875" style="41" customWidth="1"/>
    <col min="3603" max="3603" width="5" style="41" customWidth="1"/>
    <col min="3604" max="3604" width="4.5" style="41" customWidth="1"/>
    <col min="3605" max="3605" width="6.875" style="41" customWidth="1"/>
    <col min="3606" max="3606" width="6.375" style="41" customWidth="1"/>
    <col min="3607" max="3607" width="7.25" style="41" customWidth="1"/>
    <col min="3608" max="3608" width="5.875" style="41" customWidth="1"/>
    <col min="3609" max="3610" width="7.25" style="41" customWidth="1"/>
    <col min="3611" max="3611" width="6.375" style="41" customWidth="1"/>
    <col min="3612" max="3840" width="9.125" style="41"/>
    <col min="3841" max="3841" width="3.625" style="41" customWidth="1"/>
    <col min="3842" max="3842" width="6.5" style="41" customWidth="1"/>
    <col min="3843" max="3843" width="4.375" style="41" customWidth="1"/>
    <col min="3844" max="3845" width="4" style="41" customWidth="1"/>
    <col min="3846" max="3846" width="4.25" style="41" customWidth="1"/>
    <col min="3847" max="3847" width="3.625" style="41" customWidth="1"/>
    <col min="3848" max="3848" width="6" style="41" customWidth="1"/>
    <col min="3849" max="3849" width="4.875" style="41" customWidth="1"/>
    <col min="3850" max="3850" width="6.875" style="41" customWidth="1"/>
    <col min="3851" max="3851" width="3.875" style="41" customWidth="1"/>
    <col min="3852" max="3852" width="5.625" style="41" customWidth="1"/>
    <col min="3853" max="3853" width="6.375" style="41" customWidth="1"/>
    <col min="3854" max="3854" width="3.625" style="41" customWidth="1"/>
    <col min="3855" max="3855" width="5" style="41" customWidth="1"/>
    <col min="3856" max="3856" width="5.25" style="41" customWidth="1"/>
    <col min="3857" max="3857" width="5.625" style="41" customWidth="1"/>
    <col min="3858" max="3858" width="6.875" style="41" customWidth="1"/>
    <col min="3859" max="3859" width="5" style="41" customWidth="1"/>
    <col min="3860" max="3860" width="4.5" style="41" customWidth="1"/>
    <col min="3861" max="3861" width="6.875" style="41" customWidth="1"/>
    <col min="3862" max="3862" width="6.375" style="41" customWidth="1"/>
    <col min="3863" max="3863" width="7.25" style="41" customWidth="1"/>
    <col min="3864" max="3864" width="5.875" style="41" customWidth="1"/>
    <col min="3865" max="3866" width="7.25" style="41" customWidth="1"/>
    <col min="3867" max="3867" width="6.375" style="41" customWidth="1"/>
    <col min="3868" max="4096" width="9.125" style="41"/>
    <col min="4097" max="4097" width="3.625" style="41" customWidth="1"/>
    <col min="4098" max="4098" width="6.5" style="41" customWidth="1"/>
    <col min="4099" max="4099" width="4.375" style="41" customWidth="1"/>
    <col min="4100" max="4101" width="4" style="41" customWidth="1"/>
    <col min="4102" max="4102" width="4.25" style="41" customWidth="1"/>
    <col min="4103" max="4103" width="3.625" style="41" customWidth="1"/>
    <col min="4104" max="4104" width="6" style="41" customWidth="1"/>
    <col min="4105" max="4105" width="4.875" style="41" customWidth="1"/>
    <col min="4106" max="4106" width="6.875" style="41" customWidth="1"/>
    <col min="4107" max="4107" width="3.875" style="41" customWidth="1"/>
    <col min="4108" max="4108" width="5.625" style="41" customWidth="1"/>
    <col min="4109" max="4109" width="6.375" style="41" customWidth="1"/>
    <col min="4110" max="4110" width="3.625" style="41" customWidth="1"/>
    <col min="4111" max="4111" width="5" style="41" customWidth="1"/>
    <col min="4112" max="4112" width="5.25" style="41" customWidth="1"/>
    <col min="4113" max="4113" width="5.625" style="41" customWidth="1"/>
    <col min="4114" max="4114" width="6.875" style="41" customWidth="1"/>
    <col min="4115" max="4115" width="5" style="41" customWidth="1"/>
    <col min="4116" max="4116" width="4.5" style="41" customWidth="1"/>
    <col min="4117" max="4117" width="6.875" style="41" customWidth="1"/>
    <col min="4118" max="4118" width="6.375" style="41" customWidth="1"/>
    <col min="4119" max="4119" width="7.25" style="41" customWidth="1"/>
    <col min="4120" max="4120" width="5.875" style="41" customWidth="1"/>
    <col min="4121" max="4122" width="7.25" style="41" customWidth="1"/>
    <col min="4123" max="4123" width="6.375" style="41" customWidth="1"/>
    <col min="4124" max="4352" width="9.125" style="41"/>
    <col min="4353" max="4353" width="3.625" style="41" customWidth="1"/>
    <col min="4354" max="4354" width="6.5" style="41" customWidth="1"/>
    <col min="4355" max="4355" width="4.375" style="41" customWidth="1"/>
    <col min="4356" max="4357" width="4" style="41" customWidth="1"/>
    <col min="4358" max="4358" width="4.25" style="41" customWidth="1"/>
    <col min="4359" max="4359" width="3.625" style="41" customWidth="1"/>
    <col min="4360" max="4360" width="6" style="41" customWidth="1"/>
    <col min="4361" max="4361" width="4.875" style="41" customWidth="1"/>
    <col min="4362" max="4362" width="6.875" style="41" customWidth="1"/>
    <col min="4363" max="4363" width="3.875" style="41" customWidth="1"/>
    <col min="4364" max="4364" width="5.625" style="41" customWidth="1"/>
    <col min="4365" max="4365" width="6.375" style="41" customWidth="1"/>
    <col min="4366" max="4366" width="3.625" style="41" customWidth="1"/>
    <col min="4367" max="4367" width="5" style="41" customWidth="1"/>
    <col min="4368" max="4368" width="5.25" style="41" customWidth="1"/>
    <col min="4369" max="4369" width="5.625" style="41" customWidth="1"/>
    <col min="4370" max="4370" width="6.875" style="41" customWidth="1"/>
    <col min="4371" max="4371" width="5" style="41" customWidth="1"/>
    <col min="4372" max="4372" width="4.5" style="41" customWidth="1"/>
    <col min="4373" max="4373" width="6.875" style="41" customWidth="1"/>
    <col min="4374" max="4374" width="6.375" style="41" customWidth="1"/>
    <col min="4375" max="4375" width="7.25" style="41" customWidth="1"/>
    <col min="4376" max="4376" width="5.875" style="41" customWidth="1"/>
    <col min="4377" max="4378" width="7.25" style="41" customWidth="1"/>
    <col min="4379" max="4379" width="6.375" style="41" customWidth="1"/>
    <col min="4380" max="4608" width="9.125" style="41"/>
    <col min="4609" max="4609" width="3.625" style="41" customWidth="1"/>
    <col min="4610" max="4610" width="6.5" style="41" customWidth="1"/>
    <col min="4611" max="4611" width="4.375" style="41" customWidth="1"/>
    <col min="4612" max="4613" width="4" style="41" customWidth="1"/>
    <col min="4614" max="4614" width="4.25" style="41" customWidth="1"/>
    <col min="4615" max="4615" width="3.625" style="41" customWidth="1"/>
    <col min="4616" max="4616" width="6" style="41" customWidth="1"/>
    <col min="4617" max="4617" width="4.875" style="41" customWidth="1"/>
    <col min="4618" max="4618" width="6.875" style="41" customWidth="1"/>
    <col min="4619" max="4619" width="3.875" style="41" customWidth="1"/>
    <col min="4620" max="4620" width="5.625" style="41" customWidth="1"/>
    <col min="4621" max="4621" width="6.375" style="41" customWidth="1"/>
    <col min="4622" max="4622" width="3.625" style="41" customWidth="1"/>
    <col min="4623" max="4623" width="5" style="41" customWidth="1"/>
    <col min="4624" max="4624" width="5.25" style="41" customWidth="1"/>
    <col min="4625" max="4625" width="5.625" style="41" customWidth="1"/>
    <col min="4626" max="4626" width="6.875" style="41" customWidth="1"/>
    <col min="4627" max="4627" width="5" style="41" customWidth="1"/>
    <col min="4628" max="4628" width="4.5" style="41" customWidth="1"/>
    <col min="4629" max="4629" width="6.875" style="41" customWidth="1"/>
    <col min="4630" max="4630" width="6.375" style="41" customWidth="1"/>
    <col min="4631" max="4631" width="7.25" style="41" customWidth="1"/>
    <col min="4632" max="4632" width="5.875" style="41" customWidth="1"/>
    <col min="4633" max="4634" width="7.25" style="41" customWidth="1"/>
    <col min="4635" max="4635" width="6.375" style="41" customWidth="1"/>
    <col min="4636" max="4864" width="9.125" style="41"/>
    <col min="4865" max="4865" width="3.625" style="41" customWidth="1"/>
    <col min="4866" max="4866" width="6.5" style="41" customWidth="1"/>
    <col min="4867" max="4867" width="4.375" style="41" customWidth="1"/>
    <col min="4868" max="4869" width="4" style="41" customWidth="1"/>
    <col min="4870" max="4870" width="4.25" style="41" customWidth="1"/>
    <col min="4871" max="4871" width="3.625" style="41" customWidth="1"/>
    <col min="4872" max="4872" width="6" style="41" customWidth="1"/>
    <col min="4873" max="4873" width="4.875" style="41" customWidth="1"/>
    <col min="4874" max="4874" width="6.875" style="41" customWidth="1"/>
    <col min="4875" max="4875" width="3.875" style="41" customWidth="1"/>
    <col min="4876" max="4876" width="5.625" style="41" customWidth="1"/>
    <col min="4877" max="4877" width="6.375" style="41" customWidth="1"/>
    <col min="4878" max="4878" width="3.625" style="41" customWidth="1"/>
    <col min="4879" max="4879" width="5" style="41" customWidth="1"/>
    <col min="4880" max="4880" width="5.25" style="41" customWidth="1"/>
    <col min="4881" max="4881" width="5.625" style="41" customWidth="1"/>
    <col min="4882" max="4882" width="6.875" style="41" customWidth="1"/>
    <col min="4883" max="4883" width="5" style="41" customWidth="1"/>
    <col min="4884" max="4884" width="4.5" style="41" customWidth="1"/>
    <col min="4885" max="4885" width="6.875" style="41" customWidth="1"/>
    <col min="4886" max="4886" width="6.375" style="41" customWidth="1"/>
    <col min="4887" max="4887" width="7.25" style="41" customWidth="1"/>
    <col min="4888" max="4888" width="5.875" style="41" customWidth="1"/>
    <col min="4889" max="4890" width="7.25" style="41" customWidth="1"/>
    <col min="4891" max="4891" width="6.375" style="41" customWidth="1"/>
    <col min="4892" max="5120" width="9.125" style="41"/>
    <col min="5121" max="5121" width="3.625" style="41" customWidth="1"/>
    <col min="5122" max="5122" width="6.5" style="41" customWidth="1"/>
    <col min="5123" max="5123" width="4.375" style="41" customWidth="1"/>
    <col min="5124" max="5125" width="4" style="41" customWidth="1"/>
    <col min="5126" max="5126" width="4.25" style="41" customWidth="1"/>
    <col min="5127" max="5127" width="3.625" style="41" customWidth="1"/>
    <col min="5128" max="5128" width="6" style="41" customWidth="1"/>
    <col min="5129" max="5129" width="4.875" style="41" customWidth="1"/>
    <col min="5130" max="5130" width="6.875" style="41" customWidth="1"/>
    <col min="5131" max="5131" width="3.875" style="41" customWidth="1"/>
    <col min="5132" max="5132" width="5.625" style="41" customWidth="1"/>
    <col min="5133" max="5133" width="6.375" style="41" customWidth="1"/>
    <col min="5134" max="5134" width="3.625" style="41" customWidth="1"/>
    <col min="5135" max="5135" width="5" style="41" customWidth="1"/>
    <col min="5136" max="5136" width="5.25" style="41" customWidth="1"/>
    <col min="5137" max="5137" width="5.625" style="41" customWidth="1"/>
    <col min="5138" max="5138" width="6.875" style="41" customWidth="1"/>
    <col min="5139" max="5139" width="5" style="41" customWidth="1"/>
    <col min="5140" max="5140" width="4.5" style="41" customWidth="1"/>
    <col min="5141" max="5141" width="6.875" style="41" customWidth="1"/>
    <col min="5142" max="5142" width="6.375" style="41" customWidth="1"/>
    <col min="5143" max="5143" width="7.25" style="41" customWidth="1"/>
    <col min="5144" max="5144" width="5.875" style="41" customWidth="1"/>
    <col min="5145" max="5146" width="7.25" style="41" customWidth="1"/>
    <col min="5147" max="5147" width="6.375" style="41" customWidth="1"/>
    <col min="5148" max="5376" width="9.125" style="41"/>
    <col min="5377" max="5377" width="3.625" style="41" customWidth="1"/>
    <col min="5378" max="5378" width="6.5" style="41" customWidth="1"/>
    <col min="5379" max="5379" width="4.375" style="41" customWidth="1"/>
    <col min="5380" max="5381" width="4" style="41" customWidth="1"/>
    <col min="5382" max="5382" width="4.25" style="41" customWidth="1"/>
    <col min="5383" max="5383" width="3.625" style="41" customWidth="1"/>
    <col min="5384" max="5384" width="6" style="41" customWidth="1"/>
    <col min="5385" max="5385" width="4.875" style="41" customWidth="1"/>
    <col min="5386" max="5386" width="6.875" style="41" customWidth="1"/>
    <col min="5387" max="5387" width="3.875" style="41" customWidth="1"/>
    <col min="5388" max="5388" width="5.625" style="41" customWidth="1"/>
    <col min="5389" max="5389" width="6.375" style="41" customWidth="1"/>
    <col min="5390" max="5390" width="3.625" style="41" customWidth="1"/>
    <col min="5391" max="5391" width="5" style="41" customWidth="1"/>
    <col min="5392" max="5392" width="5.25" style="41" customWidth="1"/>
    <col min="5393" max="5393" width="5.625" style="41" customWidth="1"/>
    <col min="5394" max="5394" width="6.875" style="41" customWidth="1"/>
    <col min="5395" max="5395" width="5" style="41" customWidth="1"/>
    <col min="5396" max="5396" width="4.5" style="41" customWidth="1"/>
    <col min="5397" max="5397" width="6.875" style="41" customWidth="1"/>
    <col min="5398" max="5398" width="6.375" style="41" customWidth="1"/>
    <col min="5399" max="5399" width="7.25" style="41" customWidth="1"/>
    <col min="5400" max="5400" width="5.875" style="41" customWidth="1"/>
    <col min="5401" max="5402" width="7.25" style="41" customWidth="1"/>
    <col min="5403" max="5403" width="6.375" style="41" customWidth="1"/>
    <col min="5404" max="5632" width="9.125" style="41"/>
    <col min="5633" max="5633" width="3.625" style="41" customWidth="1"/>
    <col min="5634" max="5634" width="6.5" style="41" customWidth="1"/>
    <col min="5635" max="5635" width="4.375" style="41" customWidth="1"/>
    <col min="5636" max="5637" width="4" style="41" customWidth="1"/>
    <col min="5638" max="5638" width="4.25" style="41" customWidth="1"/>
    <col min="5639" max="5639" width="3.625" style="41" customWidth="1"/>
    <col min="5640" max="5640" width="6" style="41" customWidth="1"/>
    <col min="5641" max="5641" width="4.875" style="41" customWidth="1"/>
    <col min="5642" max="5642" width="6.875" style="41" customWidth="1"/>
    <col min="5643" max="5643" width="3.875" style="41" customWidth="1"/>
    <col min="5644" max="5644" width="5.625" style="41" customWidth="1"/>
    <col min="5645" max="5645" width="6.375" style="41" customWidth="1"/>
    <col min="5646" max="5646" width="3.625" style="41" customWidth="1"/>
    <col min="5647" max="5647" width="5" style="41" customWidth="1"/>
    <col min="5648" max="5648" width="5.25" style="41" customWidth="1"/>
    <col min="5649" max="5649" width="5.625" style="41" customWidth="1"/>
    <col min="5650" max="5650" width="6.875" style="41" customWidth="1"/>
    <col min="5651" max="5651" width="5" style="41" customWidth="1"/>
    <col min="5652" max="5652" width="4.5" style="41" customWidth="1"/>
    <col min="5653" max="5653" width="6.875" style="41" customWidth="1"/>
    <col min="5654" max="5654" width="6.375" style="41" customWidth="1"/>
    <col min="5655" max="5655" width="7.25" style="41" customWidth="1"/>
    <col min="5656" max="5656" width="5.875" style="41" customWidth="1"/>
    <col min="5657" max="5658" width="7.25" style="41" customWidth="1"/>
    <col min="5659" max="5659" width="6.375" style="41" customWidth="1"/>
    <col min="5660" max="5888" width="9.125" style="41"/>
    <col min="5889" max="5889" width="3.625" style="41" customWidth="1"/>
    <col min="5890" max="5890" width="6.5" style="41" customWidth="1"/>
    <col min="5891" max="5891" width="4.375" style="41" customWidth="1"/>
    <col min="5892" max="5893" width="4" style="41" customWidth="1"/>
    <col min="5894" max="5894" width="4.25" style="41" customWidth="1"/>
    <col min="5895" max="5895" width="3.625" style="41" customWidth="1"/>
    <col min="5896" max="5896" width="6" style="41" customWidth="1"/>
    <col min="5897" max="5897" width="4.875" style="41" customWidth="1"/>
    <col min="5898" max="5898" width="6.875" style="41" customWidth="1"/>
    <col min="5899" max="5899" width="3.875" style="41" customWidth="1"/>
    <col min="5900" max="5900" width="5.625" style="41" customWidth="1"/>
    <col min="5901" max="5901" width="6.375" style="41" customWidth="1"/>
    <col min="5902" max="5902" width="3.625" style="41" customWidth="1"/>
    <col min="5903" max="5903" width="5" style="41" customWidth="1"/>
    <col min="5904" max="5904" width="5.25" style="41" customWidth="1"/>
    <col min="5905" max="5905" width="5.625" style="41" customWidth="1"/>
    <col min="5906" max="5906" width="6.875" style="41" customWidth="1"/>
    <col min="5907" max="5907" width="5" style="41" customWidth="1"/>
    <col min="5908" max="5908" width="4.5" style="41" customWidth="1"/>
    <col min="5909" max="5909" width="6.875" style="41" customWidth="1"/>
    <col min="5910" max="5910" width="6.375" style="41" customWidth="1"/>
    <col min="5911" max="5911" width="7.25" style="41" customWidth="1"/>
    <col min="5912" max="5912" width="5.875" style="41" customWidth="1"/>
    <col min="5913" max="5914" width="7.25" style="41" customWidth="1"/>
    <col min="5915" max="5915" width="6.375" style="41" customWidth="1"/>
    <col min="5916" max="6144" width="9.125" style="41"/>
    <col min="6145" max="6145" width="3.625" style="41" customWidth="1"/>
    <col min="6146" max="6146" width="6.5" style="41" customWidth="1"/>
    <col min="6147" max="6147" width="4.375" style="41" customWidth="1"/>
    <col min="6148" max="6149" width="4" style="41" customWidth="1"/>
    <col min="6150" max="6150" width="4.25" style="41" customWidth="1"/>
    <col min="6151" max="6151" width="3.625" style="41" customWidth="1"/>
    <col min="6152" max="6152" width="6" style="41" customWidth="1"/>
    <col min="6153" max="6153" width="4.875" style="41" customWidth="1"/>
    <col min="6154" max="6154" width="6.875" style="41" customWidth="1"/>
    <col min="6155" max="6155" width="3.875" style="41" customWidth="1"/>
    <col min="6156" max="6156" width="5.625" style="41" customWidth="1"/>
    <col min="6157" max="6157" width="6.375" style="41" customWidth="1"/>
    <col min="6158" max="6158" width="3.625" style="41" customWidth="1"/>
    <col min="6159" max="6159" width="5" style="41" customWidth="1"/>
    <col min="6160" max="6160" width="5.25" style="41" customWidth="1"/>
    <col min="6161" max="6161" width="5.625" style="41" customWidth="1"/>
    <col min="6162" max="6162" width="6.875" style="41" customWidth="1"/>
    <col min="6163" max="6163" width="5" style="41" customWidth="1"/>
    <col min="6164" max="6164" width="4.5" style="41" customWidth="1"/>
    <col min="6165" max="6165" width="6.875" style="41" customWidth="1"/>
    <col min="6166" max="6166" width="6.375" style="41" customWidth="1"/>
    <col min="6167" max="6167" width="7.25" style="41" customWidth="1"/>
    <col min="6168" max="6168" width="5.875" style="41" customWidth="1"/>
    <col min="6169" max="6170" width="7.25" style="41" customWidth="1"/>
    <col min="6171" max="6171" width="6.375" style="41" customWidth="1"/>
    <col min="6172" max="6400" width="9.125" style="41"/>
    <col min="6401" max="6401" width="3.625" style="41" customWidth="1"/>
    <col min="6402" max="6402" width="6.5" style="41" customWidth="1"/>
    <col min="6403" max="6403" width="4.375" style="41" customWidth="1"/>
    <col min="6404" max="6405" width="4" style="41" customWidth="1"/>
    <col min="6406" max="6406" width="4.25" style="41" customWidth="1"/>
    <col min="6407" max="6407" width="3.625" style="41" customWidth="1"/>
    <col min="6408" max="6408" width="6" style="41" customWidth="1"/>
    <col min="6409" max="6409" width="4.875" style="41" customWidth="1"/>
    <col min="6410" max="6410" width="6.875" style="41" customWidth="1"/>
    <col min="6411" max="6411" width="3.875" style="41" customWidth="1"/>
    <col min="6412" max="6412" width="5.625" style="41" customWidth="1"/>
    <col min="6413" max="6413" width="6.375" style="41" customWidth="1"/>
    <col min="6414" max="6414" width="3.625" style="41" customWidth="1"/>
    <col min="6415" max="6415" width="5" style="41" customWidth="1"/>
    <col min="6416" max="6416" width="5.25" style="41" customWidth="1"/>
    <col min="6417" max="6417" width="5.625" style="41" customWidth="1"/>
    <col min="6418" max="6418" width="6.875" style="41" customWidth="1"/>
    <col min="6419" max="6419" width="5" style="41" customWidth="1"/>
    <col min="6420" max="6420" width="4.5" style="41" customWidth="1"/>
    <col min="6421" max="6421" width="6.875" style="41" customWidth="1"/>
    <col min="6422" max="6422" width="6.375" style="41" customWidth="1"/>
    <col min="6423" max="6423" width="7.25" style="41" customWidth="1"/>
    <col min="6424" max="6424" width="5.875" style="41" customWidth="1"/>
    <col min="6425" max="6426" width="7.25" style="41" customWidth="1"/>
    <col min="6427" max="6427" width="6.375" style="41" customWidth="1"/>
    <col min="6428" max="6656" width="9.125" style="41"/>
    <col min="6657" max="6657" width="3.625" style="41" customWidth="1"/>
    <col min="6658" max="6658" width="6.5" style="41" customWidth="1"/>
    <col min="6659" max="6659" width="4.375" style="41" customWidth="1"/>
    <col min="6660" max="6661" width="4" style="41" customWidth="1"/>
    <col min="6662" max="6662" width="4.25" style="41" customWidth="1"/>
    <col min="6663" max="6663" width="3.625" style="41" customWidth="1"/>
    <col min="6664" max="6664" width="6" style="41" customWidth="1"/>
    <col min="6665" max="6665" width="4.875" style="41" customWidth="1"/>
    <col min="6666" max="6666" width="6.875" style="41" customWidth="1"/>
    <col min="6667" max="6667" width="3.875" style="41" customWidth="1"/>
    <col min="6668" max="6668" width="5.625" style="41" customWidth="1"/>
    <col min="6669" max="6669" width="6.375" style="41" customWidth="1"/>
    <col min="6670" max="6670" width="3.625" style="41" customWidth="1"/>
    <col min="6671" max="6671" width="5" style="41" customWidth="1"/>
    <col min="6672" max="6672" width="5.25" style="41" customWidth="1"/>
    <col min="6673" max="6673" width="5.625" style="41" customWidth="1"/>
    <col min="6674" max="6674" width="6.875" style="41" customWidth="1"/>
    <col min="6675" max="6675" width="5" style="41" customWidth="1"/>
    <col min="6676" max="6676" width="4.5" style="41" customWidth="1"/>
    <col min="6677" max="6677" width="6.875" style="41" customWidth="1"/>
    <col min="6678" max="6678" width="6.375" style="41" customWidth="1"/>
    <col min="6679" max="6679" width="7.25" style="41" customWidth="1"/>
    <col min="6680" max="6680" width="5.875" style="41" customWidth="1"/>
    <col min="6681" max="6682" width="7.25" style="41" customWidth="1"/>
    <col min="6683" max="6683" width="6.375" style="41" customWidth="1"/>
    <col min="6684" max="6912" width="9.125" style="41"/>
    <col min="6913" max="6913" width="3.625" style="41" customWidth="1"/>
    <col min="6914" max="6914" width="6.5" style="41" customWidth="1"/>
    <col min="6915" max="6915" width="4.375" style="41" customWidth="1"/>
    <col min="6916" max="6917" width="4" style="41" customWidth="1"/>
    <col min="6918" max="6918" width="4.25" style="41" customWidth="1"/>
    <col min="6919" max="6919" width="3.625" style="41" customWidth="1"/>
    <col min="6920" max="6920" width="6" style="41" customWidth="1"/>
    <col min="6921" max="6921" width="4.875" style="41" customWidth="1"/>
    <col min="6922" max="6922" width="6.875" style="41" customWidth="1"/>
    <col min="6923" max="6923" width="3.875" style="41" customWidth="1"/>
    <col min="6924" max="6924" width="5.625" style="41" customWidth="1"/>
    <col min="6925" max="6925" width="6.375" style="41" customWidth="1"/>
    <col min="6926" max="6926" width="3.625" style="41" customWidth="1"/>
    <col min="6927" max="6927" width="5" style="41" customWidth="1"/>
    <col min="6928" max="6928" width="5.25" style="41" customWidth="1"/>
    <col min="6929" max="6929" width="5.625" style="41" customWidth="1"/>
    <col min="6930" max="6930" width="6.875" style="41" customWidth="1"/>
    <col min="6931" max="6931" width="5" style="41" customWidth="1"/>
    <col min="6932" max="6932" width="4.5" style="41" customWidth="1"/>
    <col min="6933" max="6933" width="6.875" style="41" customWidth="1"/>
    <col min="6934" max="6934" width="6.375" style="41" customWidth="1"/>
    <col min="6935" max="6935" width="7.25" style="41" customWidth="1"/>
    <col min="6936" max="6936" width="5.875" style="41" customWidth="1"/>
    <col min="6937" max="6938" width="7.25" style="41" customWidth="1"/>
    <col min="6939" max="6939" width="6.375" style="41" customWidth="1"/>
    <col min="6940" max="7168" width="9.125" style="41"/>
    <col min="7169" max="7169" width="3.625" style="41" customWidth="1"/>
    <col min="7170" max="7170" width="6.5" style="41" customWidth="1"/>
    <col min="7171" max="7171" width="4.375" style="41" customWidth="1"/>
    <col min="7172" max="7173" width="4" style="41" customWidth="1"/>
    <col min="7174" max="7174" width="4.25" style="41" customWidth="1"/>
    <col min="7175" max="7175" width="3.625" style="41" customWidth="1"/>
    <col min="7176" max="7176" width="6" style="41" customWidth="1"/>
    <col min="7177" max="7177" width="4.875" style="41" customWidth="1"/>
    <col min="7178" max="7178" width="6.875" style="41" customWidth="1"/>
    <col min="7179" max="7179" width="3.875" style="41" customWidth="1"/>
    <col min="7180" max="7180" width="5.625" style="41" customWidth="1"/>
    <col min="7181" max="7181" width="6.375" style="41" customWidth="1"/>
    <col min="7182" max="7182" width="3.625" style="41" customWidth="1"/>
    <col min="7183" max="7183" width="5" style="41" customWidth="1"/>
    <col min="7184" max="7184" width="5.25" style="41" customWidth="1"/>
    <col min="7185" max="7185" width="5.625" style="41" customWidth="1"/>
    <col min="7186" max="7186" width="6.875" style="41" customWidth="1"/>
    <col min="7187" max="7187" width="5" style="41" customWidth="1"/>
    <col min="7188" max="7188" width="4.5" style="41" customWidth="1"/>
    <col min="7189" max="7189" width="6.875" style="41" customWidth="1"/>
    <col min="7190" max="7190" width="6.375" style="41" customWidth="1"/>
    <col min="7191" max="7191" width="7.25" style="41" customWidth="1"/>
    <col min="7192" max="7192" width="5.875" style="41" customWidth="1"/>
    <col min="7193" max="7194" width="7.25" style="41" customWidth="1"/>
    <col min="7195" max="7195" width="6.375" style="41" customWidth="1"/>
    <col min="7196" max="7424" width="9.125" style="41"/>
    <col min="7425" max="7425" width="3.625" style="41" customWidth="1"/>
    <col min="7426" max="7426" width="6.5" style="41" customWidth="1"/>
    <col min="7427" max="7427" width="4.375" style="41" customWidth="1"/>
    <col min="7428" max="7429" width="4" style="41" customWidth="1"/>
    <col min="7430" max="7430" width="4.25" style="41" customWidth="1"/>
    <col min="7431" max="7431" width="3.625" style="41" customWidth="1"/>
    <col min="7432" max="7432" width="6" style="41" customWidth="1"/>
    <col min="7433" max="7433" width="4.875" style="41" customWidth="1"/>
    <col min="7434" max="7434" width="6.875" style="41" customWidth="1"/>
    <col min="7435" max="7435" width="3.875" style="41" customWidth="1"/>
    <col min="7436" max="7436" width="5.625" style="41" customWidth="1"/>
    <col min="7437" max="7437" width="6.375" style="41" customWidth="1"/>
    <col min="7438" max="7438" width="3.625" style="41" customWidth="1"/>
    <col min="7439" max="7439" width="5" style="41" customWidth="1"/>
    <col min="7440" max="7440" width="5.25" style="41" customWidth="1"/>
    <col min="7441" max="7441" width="5.625" style="41" customWidth="1"/>
    <col min="7442" max="7442" width="6.875" style="41" customWidth="1"/>
    <col min="7443" max="7443" width="5" style="41" customWidth="1"/>
    <col min="7444" max="7444" width="4.5" style="41" customWidth="1"/>
    <col min="7445" max="7445" width="6.875" style="41" customWidth="1"/>
    <col min="7446" max="7446" width="6.375" style="41" customWidth="1"/>
    <col min="7447" max="7447" width="7.25" style="41" customWidth="1"/>
    <col min="7448" max="7448" width="5.875" style="41" customWidth="1"/>
    <col min="7449" max="7450" width="7.25" style="41" customWidth="1"/>
    <col min="7451" max="7451" width="6.375" style="41" customWidth="1"/>
    <col min="7452" max="7680" width="9.125" style="41"/>
    <col min="7681" max="7681" width="3.625" style="41" customWidth="1"/>
    <col min="7682" max="7682" width="6.5" style="41" customWidth="1"/>
    <col min="7683" max="7683" width="4.375" style="41" customWidth="1"/>
    <col min="7684" max="7685" width="4" style="41" customWidth="1"/>
    <col min="7686" max="7686" width="4.25" style="41" customWidth="1"/>
    <col min="7687" max="7687" width="3.625" style="41" customWidth="1"/>
    <col min="7688" max="7688" width="6" style="41" customWidth="1"/>
    <col min="7689" max="7689" width="4.875" style="41" customWidth="1"/>
    <col min="7690" max="7690" width="6.875" style="41" customWidth="1"/>
    <col min="7691" max="7691" width="3.875" style="41" customWidth="1"/>
    <col min="7692" max="7692" width="5.625" style="41" customWidth="1"/>
    <col min="7693" max="7693" width="6.375" style="41" customWidth="1"/>
    <col min="7694" max="7694" width="3.625" style="41" customWidth="1"/>
    <col min="7695" max="7695" width="5" style="41" customWidth="1"/>
    <col min="7696" max="7696" width="5.25" style="41" customWidth="1"/>
    <col min="7697" max="7697" width="5.625" style="41" customWidth="1"/>
    <col min="7698" max="7698" width="6.875" style="41" customWidth="1"/>
    <col min="7699" max="7699" width="5" style="41" customWidth="1"/>
    <col min="7700" max="7700" width="4.5" style="41" customWidth="1"/>
    <col min="7701" max="7701" width="6.875" style="41" customWidth="1"/>
    <col min="7702" max="7702" width="6.375" style="41" customWidth="1"/>
    <col min="7703" max="7703" width="7.25" style="41" customWidth="1"/>
    <col min="7704" max="7704" width="5.875" style="41" customWidth="1"/>
    <col min="7705" max="7706" width="7.25" style="41" customWidth="1"/>
    <col min="7707" max="7707" width="6.375" style="41" customWidth="1"/>
    <col min="7708" max="7936" width="9.125" style="41"/>
    <col min="7937" max="7937" width="3.625" style="41" customWidth="1"/>
    <col min="7938" max="7938" width="6.5" style="41" customWidth="1"/>
    <col min="7939" max="7939" width="4.375" style="41" customWidth="1"/>
    <col min="7940" max="7941" width="4" style="41" customWidth="1"/>
    <col min="7942" max="7942" width="4.25" style="41" customWidth="1"/>
    <col min="7943" max="7943" width="3.625" style="41" customWidth="1"/>
    <col min="7944" max="7944" width="6" style="41" customWidth="1"/>
    <col min="7945" max="7945" width="4.875" style="41" customWidth="1"/>
    <col min="7946" max="7946" width="6.875" style="41" customWidth="1"/>
    <col min="7947" max="7947" width="3.875" style="41" customWidth="1"/>
    <col min="7948" max="7948" width="5.625" style="41" customWidth="1"/>
    <col min="7949" max="7949" width="6.375" style="41" customWidth="1"/>
    <col min="7950" max="7950" width="3.625" style="41" customWidth="1"/>
    <col min="7951" max="7951" width="5" style="41" customWidth="1"/>
    <col min="7952" max="7952" width="5.25" style="41" customWidth="1"/>
    <col min="7953" max="7953" width="5.625" style="41" customWidth="1"/>
    <col min="7954" max="7954" width="6.875" style="41" customWidth="1"/>
    <col min="7955" max="7955" width="5" style="41" customWidth="1"/>
    <col min="7956" max="7956" width="4.5" style="41" customWidth="1"/>
    <col min="7957" max="7957" width="6.875" style="41" customWidth="1"/>
    <col min="7958" max="7958" width="6.375" style="41" customWidth="1"/>
    <col min="7959" max="7959" width="7.25" style="41" customWidth="1"/>
    <col min="7960" max="7960" width="5.875" style="41" customWidth="1"/>
    <col min="7961" max="7962" width="7.25" style="41" customWidth="1"/>
    <col min="7963" max="7963" width="6.375" style="41" customWidth="1"/>
    <col min="7964" max="8192" width="9.125" style="41"/>
    <col min="8193" max="8193" width="3.625" style="41" customWidth="1"/>
    <col min="8194" max="8194" width="6.5" style="41" customWidth="1"/>
    <col min="8195" max="8195" width="4.375" style="41" customWidth="1"/>
    <col min="8196" max="8197" width="4" style="41" customWidth="1"/>
    <col min="8198" max="8198" width="4.25" style="41" customWidth="1"/>
    <col min="8199" max="8199" width="3.625" style="41" customWidth="1"/>
    <col min="8200" max="8200" width="6" style="41" customWidth="1"/>
    <col min="8201" max="8201" width="4.875" style="41" customWidth="1"/>
    <col min="8202" max="8202" width="6.875" style="41" customWidth="1"/>
    <col min="8203" max="8203" width="3.875" style="41" customWidth="1"/>
    <col min="8204" max="8204" width="5.625" style="41" customWidth="1"/>
    <col min="8205" max="8205" width="6.375" style="41" customWidth="1"/>
    <col min="8206" max="8206" width="3.625" style="41" customWidth="1"/>
    <col min="8207" max="8207" width="5" style="41" customWidth="1"/>
    <col min="8208" max="8208" width="5.25" style="41" customWidth="1"/>
    <col min="8209" max="8209" width="5.625" style="41" customWidth="1"/>
    <col min="8210" max="8210" width="6.875" style="41" customWidth="1"/>
    <col min="8211" max="8211" width="5" style="41" customWidth="1"/>
    <col min="8212" max="8212" width="4.5" style="41" customWidth="1"/>
    <col min="8213" max="8213" width="6.875" style="41" customWidth="1"/>
    <col min="8214" max="8214" width="6.375" style="41" customWidth="1"/>
    <col min="8215" max="8215" width="7.25" style="41" customWidth="1"/>
    <col min="8216" max="8216" width="5.875" style="41" customWidth="1"/>
    <col min="8217" max="8218" width="7.25" style="41" customWidth="1"/>
    <col min="8219" max="8219" width="6.375" style="41" customWidth="1"/>
    <col min="8220" max="8448" width="9.125" style="41"/>
    <col min="8449" max="8449" width="3.625" style="41" customWidth="1"/>
    <col min="8450" max="8450" width="6.5" style="41" customWidth="1"/>
    <col min="8451" max="8451" width="4.375" style="41" customWidth="1"/>
    <col min="8452" max="8453" width="4" style="41" customWidth="1"/>
    <col min="8454" max="8454" width="4.25" style="41" customWidth="1"/>
    <col min="8455" max="8455" width="3.625" style="41" customWidth="1"/>
    <col min="8456" max="8456" width="6" style="41" customWidth="1"/>
    <col min="8457" max="8457" width="4.875" style="41" customWidth="1"/>
    <col min="8458" max="8458" width="6.875" style="41" customWidth="1"/>
    <col min="8459" max="8459" width="3.875" style="41" customWidth="1"/>
    <col min="8460" max="8460" width="5.625" style="41" customWidth="1"/>
    <col min="8461" max="8461" width="6.375" style="41" customWidth="1"/>
    <col min="8462" max="8462" width="3.625" style="41" customWidth="1"/>
    <col min="8463" max="8463" width="5" style="41" customWidth="1"/>
    <col min="8464" max="8464" width="5.25" style="41" customWidth="1"/>
    <col min="8465" max="8465" width="5.625" style="41" customWidth="1"/>
    <col min="8466" max="8466" width="6.875" style="41" customWidth="1"/>
    <col min="8467" max="8467" width="5" style="41" customWidth="1"/>
    <col min="8468" max="8468" width="4.5" style="41" customWidth="1"/>
    <col min="8469" max="8469" width="6.875" style="41" customWidth="1"/>
    <col min="8470" max="8470" width="6.375" style="41" customWidth="1"/>
    <col min="8471" max="8471" width="7.25" style="41" customWidth="1"/>
    <col min="8472" max="8472" width="5.875" style="41" customWidth="1"/>
    <col min="8473" max="8474" width="7.25" style="41" customWidth="1"/>
    <col min="8475" max="8475" width="6.375" style="41" customWidth="1"/>
    <col min="8476" max="8704" width="9.125" style="41"/>
    <col min="8705" max="8705" width="3.625" style="41" customWidth="1"/>
    <col min="8706" max="8706" width="6.5" style="41" customWidth="1"/>
    <col min="8707" max="8707" width="4.375" style="41" customWidth="1"/>
    <col min="8708" max="8709" width="4" style="41" customWidth="1"/>
    <col min="8710" max="8710" width="4.25" style="41" customWidth="1"/>
    <col min="8711" max="8711" width="3.625" style="41" customWidth="1"/>
    <col min="8712" max="8712" width="6" style="41" customWidth="1"/>
    <col min="8713" max="8713" width="4.875" style="41" customWidth="1"/>
    <col min="8714" max="8714" width="6.875" style="41" customWidth="1"/>
    <col min="8715" max="8715" width="3.875" style="41" customWidth="1"/>
    <col min="8716" max="8716" width="5.625" style="41" customWidth="1"/>
    <col min="8717" max="8717" width="6.375" style="41" customWidth="1"/>
    <col min="8718" max="8718" width="3.625" style="41" customWidth="1"/>
    <col min="8719" max="8719" width="5" style="41" customWidth="1"/>
    <col min="8720" max="8720" width="5.25" style="41" customWidth="1"/>
    <col min="8721" max="8721" width="5.625" style="41" customWidth="1"/>
    <col min="8722" max="8722" width="6.875" style="41" customWidth="1"/>
    <col min="8723" max="8723" width="5" style="41" customWidth="1"/>
    <col min="8724" max="8724" width="4.5" style="41" customWidth="1"/>
    <col min="8725" max="8725" width="6.875" style="41" customWidth="1"/>
    <col min="8726" max="8726" width="6.375" style="41" customWidth="1"/>
    <col min="8727" max="8727" width="7.25" style="41" customWidth="1"/>
    <col min="8728" max="8728" width="5.875" style="41" customWidth="1"/>
    <col min="8729" max="8730" width="7.25" style="41" customWidth="1"/>
    <col min="8731" max="8731" width="6.375" style="41" customWidth="1"/>
    <col min="8732" max="8960" width="9.125" style="41"/>
    <col min="8961" max="8961" width="3.625" style="41" customWidth="1"/>
    <col min="8962" max="8962" width="6.5" style="41" customWidth="1"/>
    <col min="8963" max="8963" width="4.375" style="41" customWidth="1"/>
    <col min="8964" max="8965" width="4" style="41" customWidth="1"/>
    <col min="8966" max="8966" width="4.25" style="41" customWidth="1"/>
    <col min="8967" max="8967" width="3.625" style="41" customWidth="1"/>
    <col min="8968" max="8968" width="6" style="41" customWidth="1"/>
    <col min="8969" max="8969" width="4.875" style="41" customWidth="1"/>
    <col min="8970" max="8970" width="6.875" style="41" customWidth="1"/>
    <col min="8971" max="8971" width="3.875" style="41" customWidth="1"/>
    <col min="8972" max="8972" width="5.625" style="41" customWidth="1"/>
    <col min="8973" max="8973" width="6.375" style="41" customWidth="1"/>
    <col min="8974" max="8974" width="3.625" style="41" customWidth="1"/>
    <col min="8975" max="8975" width="5" style="41" customWidth="1"/>
    <col min="8976" max="8976" width="5.25" style="41" customWidth="1"/>
    <col min="8977" max="8977" width="5.625" style="41" customWidth="1"/>
    <col min="8978" max="8978" width="6.875" style="41" customWidth="1"/>
    <col min="8979" max="8979" width="5" style="41" customWidth="1"/>
    <col min="8980" max="8980" width="4.5" style="41" customWidth="1"/>
    <col min="8981" max="8981" width="6.875" style="41" customWidth="1"/>
    <col min="8982" max="8982" width="6.375" style="41" customWidth="1"/>
    <col min="8983" max="8983" width="7.25" style="41" customWidth="1"/>
    <col min="8984" max="8984" width="5.875" style="41" customWidth="1"/>
    <col min="8985" max="8986" width="7.25" style="41" customWidth="1"/>
    <col min="8987" max="8987" width="6.375" style="41" customWidth="1"/>
    <col min="8988" max="9216" width="9.125" style="41"/>
    <col min="9217" max="9217" width="3.625" style="41" customWidth="1"/>
    <col min="9218" max="9218" width="6.5" style="41" customWidth="1"/>
    <col min="9219" max="9219" width="4.375" style="41" customWidth="1"/>
    <col min="9220" max="9221" width="4" style="41" customWidth="1"/>
    <col min="9222" max="9222" width="4.25" style="41" customWidth="1"/>
    <col min="9223" max="9223" width="3.625" style="41" customWidth="1"/>
    <col min="9224" max="9224" width="6" style="41" customWidth="1"/>
    <col min="9225" max="9225" width="4.875" style="41" customWidth="1"/>
    <col min="9226" max="9226" width="6.875" style="41" customWidth="1"/>
    <col min="9227" max="9227" width="3.875" style="41" customWidth="1"/>
    <col min="9228" max="9228" width="5.625" style="41" customWidth="1"/>
    <col min="9229" max="9229" width="6.375" style="41" customWidth="1"/>
    <col min="9230" max="9230" width="3.625" style="41" customWidth="1"/>
    <col min="9231" max="9231" width="5" style="41" customWidth="1"/>
    <col min="9232" max="9232" width="5.25" style="41" customWidth="1"/>
    <col min="9233" max="9233" width="5.625" style="41" customWidth="1"/>
    <col min="9234" max="9234" width="6.875" style="41" customWidth="1"/>
    <col min="9235" max="9235" width="5" style="41" customWidth="1"/>
    <col min="9236" max="9236" width="4.5" style="41" customWidth="1"/>
    <col min="9237" max="9237" width="6.875" style="41" customWidth="1"/>
    <col min="9238" max="9238" width="6.375" style="41" customWidth="1"/>
    <col min="9239" max="9239" width="7.25" style="41" customWidth="1"/>
    <col min="9240" max="9240" width="5.875" style="41" customWidth="1"/>
    <col min="9241" max="9242" width="7.25" style="41" customWidth="1"/>
    <col min="9243" max="9243" width="6.375" style="41" customWidth="1"/>
    <col min="9244" max="9472" width="9.125" style="41"/>
    <col min="9473" max="9473" width="3.625" style="41" customWidth="1"/>
    <col min="9474" max="9474" width="6.5" style="41" customWidth="1"/>
    <col min="9475" max="9475" width="4.375" style="41" customWidth="1"/>
    <col min="9476" max="9477" width="4" style="41" customWidth="1"/>
    <col min="9478" max="9478" width="4.25" style="41" customWidth="1"/>
    <col min="9479" max="9479" width="3.625" style="41" customWidth="1"/>
    <col min="9480" max="9480" width="6" style="41" customWidth="1"/>
    <col min="9481" max="9481" width="4.875" style="41" customWidth="1"/>
    <col min="9482" max="9482" width="6.875" style="41" customWidth="1"/>
    <col min="9483" max="9483" width="3.875" style="41" customWidth="1"/>
    <col min="9484" max="9484" width="5.625" style="41" customWidth="1"/>
    <col min="9485" max="9485" width="6.375" style="41" customWidth="1"/>
    <col min="9486" max="9486" width="3.625" style="41" customWidth="1"/>
    <col min="9487" max="9487" width="5" style="41" customWidth="1"/>
    <col min="9488" max="9488" width="5.25" style="41" customWidth="1"/>
    <col min="9489" max="9489" width="5.625" style="41" customWidth="1"/>
    <col min="9490" max="9490" width="6.875" style="41" customWidth="1"/>
    <col min="9491" max="9491" width="5" style="41" customWidth="1"/>
    <col min="9492" max="9492" width="4.5" style="41" customWidth="1"/>
    <col min="9493" max="9493" width="6.875" style="41" customWidth="1"/>
    <col min="9494" max="9494" width="6.375" style="41" customWidth="1"/>
    <col min="9495" max="9495" width="7.25" style="41" customWidth="1"/>
    <col min="9496" max="9496" width="5.875" style="41" customWidth="1"/>
    <col min="9497" max="9498" width="7.25" style="41" customWidth="1"/>
    <col min="9499" max="9499" width="6.375" style="41" customWidth="1"/>
    <col min="9500" max="9728" width="9.125" style="41"/>
    <col min="9729" max="9729" width="3.625" style="41" customWidth="1"/>
    <col min="9730" max="9730" width="6.5" style="41" customWidth="1"/>
    <col min="9731" max="9731" width="4.375" style="41" customWidth="1"/>
    <col min="9732" max="9733" width="4" style="41" customWidth="1"/>
    <col min="9734" max="9734" width="4.25" style="41" customWidth="1"/>
    <col min="9735" max="9735" width="3.625" style="41" customWidth="1"/>
    <col min="9736" max="9736" width="6" style="41" customWidth="1"/>
    <col min="9737" max="9737" width="4.875" style="41" customWidth="1"/>
    <col min="9738" max="9738" width="6.875" style="41" customWidth="1"/>
    <col min="9739" max="9739" width="3.875" style="41" customWidth="1"/>
    <col min="9740" max="9740" width="5.625" style="41" customWidth="1"/>
    <col min="9741" max="9741" width="6.375" style="41" customWidth="1"/>
    <col min="9742" max="9742" width="3.625" style="41" customWidth="1"/>
    <col min="9743" max="9743" width="5" style="41" customWidth="1"/>
    <col min="9744" max="9744" width="5.25" style="41" customWidth="1"/>
    <col min="9745" max="9745" width="5.625" style="41" customWidth="1"/>
    <col min="9746" max="9746" width="6.875" style="41" customWidth="1"/>
    <col min="9747" max="9747" width="5" style="41" customWidth="1"/>
    <col min="9748" max="9748" width="4.5" style="41" customWidth="1"/>
    <col min="9749" max="9749" width="6.875" style="41" customWidth="1"/>
    <col min="9750" max="9750" width="6.375" style="41" customWidth="1"/>
    <col min="9751" max="9751" width="7.25" style="41" customWidth="1"/>
    <col min="9752" max="9752" width="5.875" style="41" customWidth="1"/>
    <col min="9753" max="9754" width="7.25" style="41" customWidth="1"/>
    <col min="9755" max="9755" width="6.375" style="41" customWidth="1"/>
    <col min="9756" max="9984" width="9.125" style="41"/>
    <col min="9985" max="9985" width="3.625" style="41" customWidth="1"/>
    <col min="9986" max="9986" width="6.5" style="41" customWidth="1"/>
    <col min="9987" max="9987" width="4.375" style="41" customWidth="1"/>
    <col min="9988" max="9989" width="4" style="41" customWidth="1"/>
    <col min="9990" max="9990" width="4.25" style="41" customWidth="1"/>
    <col min="9991" max="9991" width="3.625" style="41" customWidth="1"/>
    <col min="9992" max="9992" width="6" style="41" customWidth="1"/>
    <col min="9993" max="9993" width="4.875" style="41" customWidth="1"/>
    <col min="9994" max="9994" width="6.875" style="41" customWidth="1"/>
    <col min="9995" max="9995" width="3.875" style="41" customWidth="1"/>
    <col min="9996" max="9996" width="5.625" style="41" customWidth="1"/>
    <col min="9997" max="9997" width="6.375" style="41" customWidth="1"/>
    <col min="9998" max="9998" width="3.625" style="41" customWidth="1"/>
    <col min="9999" max="9999" width="5" style="41" customWidth="1"/>
    <col min="10000" max="10000" width="5.25" style="41" customWidth="1"/>
    <col min="10001" max="10001" width="5.625" style="41" customWidth="1"/>
    <col min="10002" max="10002" width="6.875" style="41" customWidth="1"/>
    <col min="10003" max="10003" width="5" style="41" customWidth="1"/>
    <col min="10004" max="10004" width="4.5" style="41" customWidth="1"/>
    <col min="10005" max="10005" width="6.875" style="41" customWidth="1"/>
    <col min="10006" max="10006" width="6.375" style="41" customWidth="1"/>
    <col min="10007" max="10007" width="7.25" style="41" customWidth="1"/>
    <col min="10008" max="10008" width="5.875" style="41" customWidth="1"/>
    <col min="10009" max="10010" width="7.25" style="41" customWidth="1"/>
    <col min="10011" max="10011" width="6.375" style="41" customWidth="1"/>
    <col min="10012" max="10240" width="9.125" style="41"/>
    <col min="10241" max="10241" width="3.625" style="41" customWidth="1"/>
    <col min="10242" max="10242" width="6.5" style="41" customWidth="1"/>
    <col min="10243" max="10243" width="4.375" style="41" customWidth="1"/>
    <col min="10244" max="10245" width="4" style="41" customWidth="1"/>
    <col min="10246" max="10246" width="4.25" style="41" customWidth="1"/>
    <col min="10247" max="10247" width="3.625" style="41" customWidth="1"/>
    <col min="10248" max="10248" width="6" style="41" customWidth="1"/>
    <col min="10249" max="10249" width="4.875" style="41" customWidth="1"/>
    <col min="10250" max="10250" width="6.875" style="41" customWidth="1"/>
    <col min="10251" max="10251" width="3.875" style="41" customWidth="1"/>
    <col min="10252" max="10252" width="5.625" style="41" customWidth="1"/>
    <col min="10253" max="10253" width="6.375" style="41" customWidth="1"/>
    <col min="10254" max="10254" width="3.625" style="41" customWidth="1"/>
    <col min="10255" max="10255" width="5" style="41" customWidth="1"/>
    <col min="10256" max="10256" width="5.25" style="41" customWidth="1"/>
    <col min="10257" max="10257" width="5.625" style="41" customWidth="1"/>
    <col min="10258" max="10258" width="6.875" style="41" customWidth="1"/>
    <col min="10259" max="10259" width="5" style="41" customWidth="1"/>
    <col min="10260" max="10260" width="4.5" style="41" customWidth="1"/>
    <col min="10261" max="10261" width="6.875" style="41" customWidth="1"/>
    <col min="10262" max="10262" width="6.375" style="41" customWidth="1"/>
    <col min="10263" max="10263" width="7.25" style="41" customWidth="1"/>
    <col min="10264" max="10264" width="5.875" style="41" customWidth="1"/>
    <col min="10265" max="10266" width="7.25" style="41" customWidth="1"/>
    <col min="10267" max="10267" width="6.375" style="41" customWidth="1"/>
    <col min="10268" max="10496" width="9.125" style="41"/>
    <col min="10497" max="10497" width="3.625" style="41" customWidth="1"/>
    <col min="10498" max="10498" width="6.5" style="41" customWidth="1"/>
    <col min="10499" max="10499" width="4.375" style="41" customWidth="1"/>
    <col min="10500" max="10501" width="4" style="41" customWidth="1"/>
    <col min="10502" max="10502" width="4.25" style="41" customWidth="1"/>
    <col min="10503" max="10503" width="3.625" style="41" customWidth="1"/>
    <col min="10504" max="10504" width="6" style="41" customWidth="1"/>
    <col min="10505" max="10505" width="4.875" style="41" customWidth="1"/>
    <col min="10506" max="10506" width="6.875" style="41" customWidth="1"/>
    <col min="10507" max="10507" width="3.875" style="41" customWidth="1"/>
    <col min="10508" max="10508" width="5.625" style="41" customWidth="1"/>
    <col min="10509" max="10509" width="6.375" style="41" customWidth="1"/>
    <col min="10510" max="10510" width="3.625" style="41" customWidth="1"/>
    <col min="10511" max="10511" width="5" style="41" customWidth="1"/>
    <col min="10512" max="10512" width="5.25" style="41" customWidth="1"/>
    <col min="10513" max="10513" width="5.625" style="41" customWidth="1"/>
    <col min="10514" max="10514" width="6.875" style="41" customWidth="1"/>
    <col min="10515" max="10515" width="5" style="41" customWidth="1"/>
    <col min="10516" max="10516" width="4.5" style="41" customWidth="1"/>
    <col min="10517" max="10517" width="6.875" style="41" customWidth="1"/>
    <col min="10518" max="10518" width="6.375" style="41" customWidth="1"/>
    <col min="10519" max="10519" width="7.25" style="41" customWidth="1"/>
    <col min="10520" max="10520" width="5.875" style="41" customWidth="1"/>
    <col min="10521" max="10522" width="7.25" style="41" customWidth="1"/>
    <col min="10523" max="10523" width="6.375" style="41" customWidth="1"/>
    <col min="10524" max="10752" width="9.125" style="41"/>
    <col min="10753" max="10753" width="3.625" style="41" customWidth="1"/>
    <col min="10754" max="10754" width="6.5" style="41" customWidth="1"/>
    <col min="10755" max="10755" width="4.375" style="41" customWidth="1"/>
    <col min="10756" max="10757" width="4" style="41" customWidth="1"/>
    <col min="10758" max="10758" width="4.25" style="41" customWidth="1"/>
    <col min="10759" max="10759" width="3.625" style="41" customWidth="1"/>
    <col min="10760" max="10760" width="6" style="41" customWidth="1"/>
    <col min="10761" max="10761" width="4.875" style="41" customWidth="1"/>
    <col min="10762" max="10762" width="6.875" style="41" customWidth="1"/>
    <col min="10763" max="10763" width="3.875" style="41" customWidth="1"/>
    <col min="10764" max="10764" width="5.625" style="41" customWidth="1"/>
    <col min="10765" max="10765" width="6.375" style="41" customWidth="1"/>
    <col min="10766" max="10766" width="3.625" style="41" customWidth="1"/>
    <col min="10767" max="10767" width="5" style="41" customWidth="1"/>
    <col min="10768" max="10768" width="5.25" style="41" customWidth="1"/>
    <col min="10769" max="10769" width="5.625" style="41" customWidth="1"/>
    <col min="10770" max="10770" width="6.875" style="41" customWidth="1"/>
    <col min="10771" max="10771" width="5" style="41" customWidth="1"/>
    <col min="10772" max="10772" width="4.5" style="41" customWidth="1"/>
    <col min="10773" max="10773" width="6.875" style="41" customWidth="1"/>
    <col min="10774" max="10774" width="6.375" style="41" customWidth="1"/>
    <col min="10775" max="10775" width="7.25" style="41" customWidth="1"/>
    <col min="10776" max="10776" width="5.875" style="41" customWidth="1"/>
    <col min="10777" max="10778" width="7.25" style="41" customWidth="1"/>
    <col min="10779" max="10779" width="6.375" style="41" customWidth="1"/>
    <col min="10780" max="11008" width="9.125" style="41"/>
    <col min="11009" max="11009" width="3.625" style="41" customWidth="1"/>
    <col min="11010" max="11010" width="6.5" style="41" customWidth="1"/>
    <col min="11011" max="11011" width="4.375" style="41" customWidth="1"/>
    <col min="11012" max="11013" width="4" style="41" customWidth="1"/>
    <col min="11014" max="11014" width="4.25" style="41" customWidth="1"/>
    <col min="11015" max="11015" width="3.625" style="41" customWidth="1"/>
    <col min="11016" max="11016" width="6" style="41" customWidth="1"/>
    <col min="11017" max="11017" width="4.875" style="41" customWidth="1"/>
    <col min="11018" max="11018" width="6.875" style="41" customWidth="1"/>
    <col min="11019" max="11019" width="3.875" style="41" customWidth="1"/>
    <col min="11020" max="11020" width="5.625" style="41" customWidth="1"/>
    <col min="11021" max="11021" width="6.375" style="41" customWidth="1"/>
    <col min="11022" max="11022" width="3.625" style="41" customWidth="1"/>
    <col min="11023" max="11023" width="5" style="41" customWidth="1"/>
    <col min="11024" max="11024" width="5.25" style="41" customWidth="1"/>
    <col min="11025" max="11025" width="5.625" style="41" customWidth="1"/>
    <col min="11026" max="11026" width="6.875" style="41" customWidth="1"/>
    <col min="11027" max="11027" width="5" style="41" customWidth="1"/>
    <col min="11028" max="11028" width="4.5" style="41" customWidth="1"/>
    <col min="11029" max="11029" width="6.875" style="41" customWidth="1"/>
    <col min="11030" max="11030" width="6.375" style="41" customWidth="1"/>
    <col min="11031" max="11031" width="7.25" style="41" customWidth="1"/>
    <col min="11032" max="11032" width="5.875" style="41" customWidth="1"/>
    <col min="11033" max="11034" width="7.25" style="41" customWidth="1"/>
    <col min="11035" max="11035" width="6.375" style="41" customWidth="1"/>
    <col min="11036" max="11264" width="9.125" style="41"/>
    <col min="11265" max="11265" width="3.625" style="41" customWidth="1"/>
    <col min="11266" max="11266" width="6.5" style="41" customWidth="1"/>
    <col min="11267" max="11267" width="4.375" style="41" customWidth="1"/>
    <col min="11268" max="11269" width="4" style="41" customWidth="1"/>
    <col min="11270" max="11270" width="4.25" style="41" customWidth="1"/>
    <col min="11271" max="11271" width="3.625" style="41" customWidth="1"/>
    <col min="11272" max="11272" width="6" style="41" customWidth="1"/>
    <col min="11273" max="11273" width="4.875" style="41" customWidth="1"/>
    <col min="11274" max="11274" width="6.875" style="41" customWidth="1"/>
    <col min="11275" max="11275" width="3.875" style="41" customWidth="1"/>
    <col min="11276" max="11276" width="5.625" style="41" customWidth="1"/>
    <col min="11277" max="11277" width="6.375" style="41" customWidth="1"/>
    <col min="11278" max="11278" width="3.625" style="41" customWidth="1"/>
    <col min="11279" max="11279" width="5" style="41" customWidth="1"/>
    <col min="11280" max="11280" width="5.25" style="41" customWidth="1"/>
    <col min="11281" max="11281" width="5.625" style="41" customWidth="1"/>
    <col min="11282" max="11282" width="6.875" style="41" customWidth="1"/>
    <col min="11283" max="11283" width="5" style="41" customWidth="1"/>
    <col min="11284" max="11284" width="4.5" style="41" customWidth="1"/>
    <col min="11285" max="11285" width="6.875" style="41" customWidth="1"/>
    <col min="11286" max="11286" width="6.375" style="41" customWidth="1"/>
    <col min="11287" max="11287" width="7.25" style="41" customWidth="1"/>
    <col min="11288" max="11288" width="5.875" style="41" customWidth="1"/>
    <col min="11289" max="11290" width="7.25" style="41" customWidth="1"/>
    <col min="11291" max="11291" width="6.375" style="41" customWidth="1"/>
    <col min="11292" max="11520" width="9.125" style="41"/>
    <col min="11521" max="11521" width="3.625" style="41" customWidth="1"/>
    <col min="11522" max="11522" width="6.5" style="41" customWidth="1"/>
    <col min="11523" max="11523" width="4.375" style="41" customWidth="1"/>
    <col min="11524" max="11525" width="4" style="41" customWidth="1"/>
    <col min="11526" max="11526" width="4.25" style="41" customWidth="1"/>
    <col min="11527" max="11527" width="3.625" style="41" customWidth="1"/>
    <col min="11528" max="11528" width="6" style="41" customWidth="1"/>
    <col min="11529" max="11529" width="4.875" style="41" customWidth="1"/>
    <col min="11530" max="11530" width="6.875" style="41" customWidth="1"/>
    <col min="11531" max="11531" width="3.875" style="41" customWidth="1"/>
    <col min="11532" max="11532" width="5.625" style="41" customWidth="1"/>
    <col min="11533" max="11533" width="6.375" style="41" customWidth="1"/>
    <col min="11534" max="11534" width="3.625" style="41" customWidth="1"/>
    <col min="11535" max="11535" width="5" style="41" customWidth="1"/>
    <col min="11536" max="11536" width="5.25" style="41" customWidth="1"/>
    <col min="11537" max="11537" width="5.625" style="41" customWidth="1"/>
    <col min="11538" max="11538" width="6.875" style="41" customWidth="1"/>
    <col min="11539" max="11539" width="5" style="41" customWidth="1"/>
    <col min="11540" max="11540" width="4.5" style="41" customWidth="1"/>
    <col min="11541" max="11541" width="6.875" style="41" customWidth="1"/>
    <col min="11542" max="11542" width="6.375" style="41" customWidth="1"/>
    <col min="11543" max="11543" width="7.25" style="41" customWidth="1"/>
    <col min="11544" max="11544" width="5.875" style="41" customWidth="1"/>
    <col min="11545" max="11546" width="7.25" style="41" customWidth="1"/>
    <col min="11547" max="11547" width="6.375" style="41" customWidth="1"/>
    <col min="11548" max="11776" width="9.125" style="41"/>
    <col min="11777" max="11777" width="3.625" style="41" customWidth="1"/>
    <col min="11778" max="11778" width="6.5" style="41" customWidth="1"/>
    <col min="11779" max="11779" width="4.375" style="41" customWidth="1"/>
    <col min="11780" max="11781" width="4" style="41" customWidth="1"/>
    <col min="11782" max="11782" width="4.25" style="41" customWidth="1"/>
    <col min="11783" max="11783" width="3.625" style="41" customWidth="1"/>
    <col min="11784" max="11784" width="6" style="41" customWidth="1"/>
    <col min="11785" max="11785" width="4.875" style="41" customWidth="1"/>
    <col min="11786" max="11786" width="6.875" style="41" customWidth="1"/>
    <col min="11787" max="11787" width="3.875" style="41" customWidth="1"/>
    <col min="11788" max="11788" width="5.625" style="41" customWidth="1"/>
    <col min="11789" max="11789" width="6.375" style="41" customWidth="1"/>
    <col min="11790" max="11790" width="3.625" style="41" customWidth="1"/>
    <col min="11791" max="11791" width="5" style="41" customWidth="1"/>
    <col min="11792" max="11792" width="5.25" style="41" customWidth="1"/>
    <col min="11793" max="11793" width="5.625" style="41" customWidth="1"/>
    <col min="11794" max="11794" width="6.875" style="41" customWidth="1"/>
    <col min="11795" max="11795" width="5" style="41" customWidth="1"/>
    <col min="11796" max="11796" width="4.5" style="41" customWidth="1"/>
    <col min="11797" max="11797" width="6.875" style="41" customWidth="1"/>
    <col min="11798" max="11798" width="6.375" style="41" customWidth="1"/>
    <col min="11799" max="11799" width="7.25" style="41" customWidth="1"/>
    <col min="11800" max="11800" width="5.875" style="41" customWidth="1"/>
    <col min="11801" max="11802" width="7.25" style="41" customWidth="1"/>
    <col min="11803" max="11803" width="6.375" style="41" customWidth="1"/>
    <col min="11804" max="12032" width="9.125" style="41"/>
    <col min="12033" max="12033" width="3.625" style="41" customWidth="1"/>
    <col min="12034" max="12034" width="6.5" style="41" customWidth="1"/>
    <col min="12035" max="12035" width="4.375" style="41" customWidth="1"/>
    <col min="12036" max="12037" width="4" style="41" customWidth="1"/>
    <col min="12038" max="12038" width="4.25" style="41" customWidth="1"/>
    <col min="12039" max="12039" width="3.625" style="41" customWidth="1"/>
    <col min="12040" max="12040" width="6" style="41" customWidth="1"/>
    <col min="12041" max="12041" width="4.875" style="41" customWidth="1"/>
    <col min="12042" max="12042" width="6.875" style="41" customWidth="1"/>
    <col min="12043" max="12043" width="3.875" style="41" customWidth="1"/>
    <col min="12044" max="12044" width="5.625" style="41" customWidth="1"/>
    <col min="12045" max="12045" width="6.375" style="41" customWidth="1"/>
    <col min="12046" max="12046" width="3.625" style="41" customWidth="1"/>
    <col min="12047" max="12047" width="5" style="41" customWidth="1"/>
    <col min="12048" max="12048" width="5.25" style="41" customWidth="1"/>
    <col min="12049" max="12049" width="5.625" style="41" customWidth="1"/>
    <col min="12050" max="12050" width="6.875" style="41" customWidth="1"/>
    <col min="12051" max="12051" width="5" style="41" customWidth="1"/>
    <col min="12052" max="12052" width="4.5" style="41" customWidth="1"/>
    <col min="12053" max="12053" width="6.875" style="41" customWidth="1"/>
    <col min="12054" max="12054" width="6.375" style="41" customWidth="1"/>
    <col min="12055" max="12055" width="7.25" style="41" customWidth="1"/>
    <col min="12056" max="12056" width="5.875" style="41" customWidth="1"/>
    <col min="12057" max="12058" width="7.25" style="41" customWidth="1"/>
    <col min="12059" max="12059" width="6.375" style="41" customWidth="1"/>
    <col min="12060" max="12288" width="9.125" style="41"/>
    <col min="12289" max="12289" width="3.625" style="41" customWidth="1"/>
    <col min="12290" max="12290" width="6.5" style="41" customWidth="1"/>
    <col min="12291" max="12291" width="4.375" style="41" customWidth="1"/>
    <col min="12292" max="12293" width="4" style="41" customWidth="1"/>
    <col min="12294" max="12294" width="4.25" style="41" customWidth="1"/>
    <col min="12295" max="12295" width="3.625" style="41" customWidth="1"/>
    <col min="12296" max="12296" width="6" style="41" customWidth="1"/>
    <col min="12297" max="12297" width="4.875" style="41" customWidth="1"/>
    <col min="12298" max="12298" width="6.875" style="41" customWidth="1"/>
    <col min="12299" max="12299" width="3.875" style="41" customWidth="1"/>
    <col min="12300" max="12300" width="5.625" style="41" customWidth="1"/>
    <col min="12301" max="12301" width="6.375" style="41" customWidth="1"/>
    <col min="12302" max="12302" width="3.625" style="41" customWidth="1"/>
    <col min="12303" max="12303" width="5" style="41" customWidth="1"/>
    <col min="12304" max="12304" width="5.25" style="41" customWidth="1"/>
    <col min="12305" max="12305" width="5.625" style="41" customWidth="1"/>
    <col min="12306" max="12306" width="6.875" style="41" customWidth="1"/>
    <col min="12307" max="12307" width="5" style="41" customWidth="1"/>
    <col min="12308" max="12308" width="4.5" style="41" customWidth="1"/>
    <col min="12309" max="12309" width="6.875" style="41" customWidth="1"/>
    <col min="12310" max="12310" width="6.375" style="41" customWidth="1"/>
    <col min="12311" max="12311" width="7.25" style="41" customWidth="1"/>
    <col min="12312" max="12312" width="5.875" style="41" customWidth="1"/>
    <col min="12313" max="12314" width="7.25" style="41" customWidth="1"/>
    <col min="12315" max="12315" width="6.375" style="41" customWidth="1"/>
    <col min="12316" max="12544" width="9.125" style="41"/>
    <col min="12545" max="12545" width="3.625" style="41" customWidth="1"/>
    <col min="12546" max="12546" width="6.5" style="41" customWidth="1"/>
    <col min="12547" max="12547" width="4.375" style="41" customWidth="1"/>
    <col min="12548" max="12549" width="4" style="41" customWidth="1"/>
    <col min="12550" max="12550" width="4.25" style="41" customWidth="1"/>
    <col min="12551" max="12551" width="3.625" style="41" customWidth="1"/>
    <col min="12552" max="12552" width="6" style="41" customWidth="1"/>
    <col min="12553" max="12553" width="4.875" style="41" customWidth="1"/>
    <col min="12554" max="12554" width="6.875" style="41" customWidth="1"/>
    <col min="12555" max="12555" width="3.875" style="41" customWidth="1"/>
    <col min="12556" max="12556" width="5.625" style="41" customWidth="1"/>
    <col min="12557" max="12557" width="6.375" style="41" customWidth="1"/>
    <col min="12558" max="12558" width="3.625" style="41" customWidth="1"/>
    <col min="12559" max="12559" width="5" style="41" customWidth="1"/>
    <col min="12560" max="12560" width="5.25" style="41" customWidth="1"/>
    <col min="12561" max="12561" width="5.625" style="41" customWidth="1"/>
    <col min="12562" max="12562" width="6.875" style="41" customWidth="1"/>
    <col min="12563" max="12563" width="5" style="41" customWidth="1"/>
    <col min="12564" max="12564" width="4.5" style="41" customWidth="1"/>
    <col min="12565" max="12565" width="6.875" style="41" customWidth="1"/>
    <col min="12566" max="12566" width="6.375" style="41" customWidth="1"/>
    <col min="12567" max="12567" width="7.25" style="41" customWidth="1"/>
    <col min="12568" max="12568" width="5.875" style="41" customWidth="1"/>
    <col min="12569" max="12570" width="7.25" style="41" customWidth="1"/>
    <col min="12571" max="12571" width="6.375" style="41" customWidth="1"/>
    <col min="12572" max="12800" width="9.125" style="41"/>
    <col min="12801" max="12801" width="3.625" style="41" customWidth="1"/>
    <col min="12802" max="12802" width="6.5" style="41" customWidth="1"/>
    <col min="12803" max="12803" width="4.375" style="41" customWidth="1"/>
    <col min="12804" max="12805" width="4" style="41" customWidth="1"/>
    <col min="12806" max="12806" width="4.25" style="41" customWidth="1"/>
    <col min="12807" max="12807" width="3.625" style="41" customWidth="1"/>
    <col min="12808" max="12808" width="6" style="41" customWidth="1"/>
    <col min="12809" max="12809" width="4.875" style="41" customWidth="1"/>
    <col min="12810" max="12810" width="6.875" style="41" customWidth="1"/>
    <col min="12811" max="12811" width="3.875" style="41" customWidth="1"/>
    <col min="12812" max="12812" width="5.625" style="41" customWidth="1"/>
    <col min="12813" max="12813" width="6.375" style="41" customWidth="1"/>
    <col min="12814" max="12814" width="3.625" style="41" customWidth="1"/>
    <col min="12815" max="12815" width="5" style="41" customWidth="1"/>
    <col min="12816" max="12816" width="5.25" style="41" customWidth="1"/>
    <col min="12817" max="12817" width="5.625" style="41" customWidth="1"/>
    <col min="12818" max="12818" width="6.875" style="41" customWidth="1"/>
    <col min="12819" max="12819" width="5" style="41" customWidth="1"/>
    <col min="12820" max="12820" width="4.5" style="41" customWidth="1"/>
    <col min="12821" max="12821" width="6.875" style="41" customWidth="1"/>
    <col min="12822" max="12822" width="6.375" style="41" customWidth="1"/>
    <col min="12823" max="12823" width="7.25" style="41" customWidth="1"/>
    <col min="12824" max="12824" width="5.875" style="41" customWidth="1"/>
    <col min="12825" max="12826" width="7.25" style="41" customWidth="1"/>
    <col min="12827" max="12827" width="6.375" style="41" customWidth="1"/>
    <col min="12828" max="13056" width="9.125" style="41"/>
    <col min="13057" max="13057" width="3.625" style="41" customWidth="1"/>
    <col min="13058" max="13058" width="6.5" style="41" customWidth="1"/>
    <col min="13059" max="13059" width="4.375" style="41" customWidth="1"/>
    <col min="13060" max="13061" width="4" style="41" customWidth="1"/>
    <col min="13062" max="13062" width="4.25" style="41" customWidth="1"/>
    <col min="13063" max="13063" width="3.625" style="41" customWidth="1"/>
    <col min="13064" max="13064" width="6" style="41" customWidth="1"/>
    <col min="13065" max="13065" width="4.875" style="41" customWidth="1"/>
    <col min="13066" max="13066" width="6.875" style="41" customWidth="1"/>
    <col min="13067" max="13067" width="3.875" style="41" customWidth="1"/>
    <col min="13068" max="13068" width="5.625" style="41" customWidth="1"/>
    <col min="13069" max="13069" width="6.375" style="41" customWidth="1"/>
    <col min="13070" max="13070" width="3.625" style="41" customWidth="1"/>
    <col min="13071" max="13071" width="5" style="41" customWidth="1"/>
    <col min="13072" max="13072" width="5.25" style="41" customWidth="1"/>
    <col min="13073" max="13073" width="5.625" style="41" customWidth="1"/>
    <col min="13074" max="13074" width="6.875" style="41" customWidth="1"/>
    <col min="13075" max="13075" width="5" style="41" customWidth="1"/>
    <col min="13076" max="13076" width="4.5" style="41" customWidth="1"/>
    <col min="13077" max="13077" width="6.875" style="41" customWidth="1"/>
    <col min="13078" max="13078" width="6.375" style="41" customWidth="1"/>
    <col min="13079" max="13079" width="7.25" style="41" customWidth="1"/>
    <col min="13080" max="13080" width="5.875" style="41" customWidth="1"/>
    <col min="13081" max="13082" width="7.25" style="41" customWidth="1"/>
    <col min="13083" max="13083" width="6.375" style="41" customWidth="1"/>
    <col min="13084" max="13312" width="9.125" style="41"/>
    <col min="13313" max="13313" width="3.625" style="41" customWidth="1"/>
    <col min="13314" max="13314" width="6.5" style="41" customWidth="1"/>
    <col min="13315" max="13315" width="4.375" style="41" customWidth="1"/>
    <col min="13316" max="13317" width="4" style="41" customWidth="1"/>
    <col min="13318" max="13318" width="4.25" style="41" customWidth="1"/>
    <col min="13319" max="13319" width="3.625" style="41" customWidth="1"/>
    <col min="13320" max="13320" width="6" style="41" customWidth="1"/>
    <col min="13321" max="13321" width="4.875" style="41" customWidth="1"/>
    <col min="13322" max="13322" width="6.875" style="41" customWidth="1"/>
    <col min="13323" max="13323" width="3.875" style="41" customWidth="1"/>
    <col min="13324" max="13324" width="5.625" style="41" customWidth="1"/>
    <col min="13325" max="13325" width="6.375" style="41" customWidth="1"/>
    <col min="13326" max="13326" width="3.625" style="41" customWidth="1"/>
    <col min="13327" max="13327" width="5" style="41" customWidth="1"/>
    <col min="13328" max="13328" width="5.25" style="41" customWidth="1"/>
    <col min="13329" max="13329" width="5.625" style="41" customWidth="1"/>
    <col min="13330" max="13330" width="6.875" style="41" customWidth="1"/>
    <col min="13331" max="13331" width="5" style="41" customWidth="1"/>
    <col min="13332" max="13332" width="4.5" style="41" customWidth="1"/>
    <col min="13333" max="13333" width="6.875" style="41" customWidth="1"/>
    <col min="13334" max="13334" width="6.375" style="41" customWidth="1"/>
    <col min="13335" max="13335" width="7.25" style="41" customWidth="1"/>
    <col min="13336" max="13336" width="5.875" style="41" customWidth="1"/>
    <col min="13337" max="13338" width="7.25" style="41" customWidth="1"/>
    <col min="13339" max="13339" width="6.375" style="41" customWidth="1"/>
    <col min="13340" max="13568" width="9.125" style="41"/>
    <col min="13569" max="13569" width="3.625" style="41" customWidth="1"/>
    <col min="13570" max="13570" width="6.5" style="41" customWidth="1"/>
    <col min="13571" max="13571" width="4.375" style="41" customWidth="1"/>
    <col min="13572" max="13573" width="4" style="41" customWidth="1"/>
    <col min="13574" max="13574" width="4.25" style="41" customWidth="1"/>
    <col min="13575" max="13575" width="3.625" style="41" customWidth="1"/>
    <col min="13576" max="13576" width="6" style="41" customWidth="1"/>
    <col min="13577" max="13577" width="4.875" style="41" customWidth="1"/>
    <col min="13578" max="13578" width="6.875" style="41" customWidth="1"/>
    <col min="13579" max="13579" width="3.875" style="41" customWidth="1"/>
    <col min="13580" max="13580" width="5.625" style="41" customWidth="1"/>
    <col min="13581" max="13581" width="6.375" style="41" customWidth="1"/>
    <col min="13582" max="13582" width="3.625" style="41" customWidth="1"/>
    <col min="13583" max="13583" width="5" style="41" customWidth="1"/>
    <col min="13584" max="13584" width="5.25" style="41" customWidth="1"/>
    <col min="13585" max="13585" width="5.625" style="41" customWidth="1"/>
    <col min="13586" max="13586" width="6.875" style="41" customWidth="1"/>
    <col min="13587" max="13587" width="5" style="41" customWidth="1"/>
    <col min="13588" max="13588" width="4.5" style="41" customWidth="1"/>
    <col min="13589" max="13589" width="6.875" style="41" customWidth="1"/>
    <col min="13590" max="13590" width="6.375" style="41" customWidth="1"/>
    <col min="13591" max="13591" width="7.25" style="41" customWidth="1"/>
    <col min="13592" max="13592" width="5.875" style="41" customWidth="1"/>
    <col min="13593" max="13594" width="7.25" style="41" customWidth="1"/>
    <col min="13595" max="13595" width="6.375" style="41" customWidth="1"/>
    <col min="13596" max="13824" width="9.125" style="41"/>
    <col min="13825" max="13825" width="3.625" style="41" customWidth="1"/>
    <col min="13826" max="13826" width="6.5" style="41" customWidth="1"/>
    <col min="13827" max="13827" width="4.375" style="41" customWidth="1"/>
    <col min="13828" max="13829" width="4" style="41" customWidth="1"/>
    <col min="13830" max="13830" width="4.25" style="41" customWidth="1"/>
    <col min="13831" max="13831" width="3.625" style="41" customWidth="1"/>
    <col min="13832" max="13832" width="6" style="41" customWidth="1"/>
    <col min="13833" max="13833" width="4.875" style="41" customWidth="1"/>
    <col min="13834" max="13834" width="6.875" style="41" customWidth="1"/>
    <col min="13835" max="13835" width="3.875" style="41" customWidth="1"/>
    <col min="13836" max="13836" width="5.625" style="41" customWidth="1"/>
    <col min="13837" max="13837" width="6.375" style="41" customWidth="1"/>
    <col min="13838" max="13838" width="3.625" style="41" customWidth="1"/>
    <col min="13839" max="13839" width="5" style="41" customWidth="1"/>
    <col min="13840" max="13840" width="5.25" style="41" customWidth="1"/>
    <col min="13841" max="13841" width="5.625" style="41" customWidth="1"/>
    <col min="13842" max="13842" width="6.875" style="41" customWidth="1"/>
    <col min="13843" max="13843" width="5" style="41" customWidth="1"/>
    <col min="13844" max="13844" width="4.5" style="41" customWidth="1"/>
    <col min="13845" max="13845" width="6.875" style="41" customWidth="1"/>
    <col min="13846" max="13846" width="6.375" style="41" customWidth="1"/>
    <col min="13847" max="13847" width="7.25" style="41" customWidth="1"/>
    <col min="13848" max="13848" width="5.875" style="41" customWidth="1"/>
    <col min="13849" max="13850" width="7.25" style="41" customWidth="1"/>
    <col min="13851" max="13851" width="6.375" style="41" customWidth="1"/>
    <col min="13852" max="14080" width="9.125" style="41"/>
    <col min="14081" max="14081" width="3.625" style="41" customWidth="1"/>
    <col min="14082" max="14082" width="6.5" style="41" customWidth="1"/>
    <col min="14083" max="14083" width="4.375" style="41" customWidth="1"/>
    <col min="14084" max="14085" width="4" style="41" customWidth="1"/>
    <col min="14086" max="14086" width="4.25" style="41" customWidth="1"/>
    <col min="14087" max="14087" width="3.625" style="41" customWidth="1"/>
    <col min="14088" max="14088" width="6" style="41" customWidth="1"/>
    <col min="14089" max="14089" width="4.875" style="41" customWidth="1"/>
    <col min="14090" max="14090" width="6.875" style="41" customWidth="1"/>
    <col min="14091" max="14091" width="3.875" style="41" customWidth="1"/>
    <col min="14092" max="14092" width="5.625" style="41" customWidth="1"/>
    <col min="14093" max="14093" width="6.375" style="41" customWidth="1"/>
    <col min="14094" max="14094" width="3.625" style="41" customWidth="1"/>
    <col min="14095" max="14095" width="5" style="41" customWidth="1"/>
    <col min="14096" max="14096" width="5.25" style="41" customWidth="1"/>
    <col min="14097" max="14097" width="5.625" style="41" customWidth="1"/>
    <col min="14098" max="14098" width="6.875" style="41" customWidth="1"/>
    <col min="14099" max="14099" width="5" style="41" customWidth="1"/>
    <col min="14100" max="14100" width="4.5" style="41" customWidth="1"/>
    <col min="14101" max="14101" width="6.875" style="41" customWidth="1"/>
    <col min="14102" max="14102" width="6.375" style="41" customWidth="1"/>
    <col min="14103" max="14103" width="7.25" style="41" customWidth="1"/>
    <col min="14104" max="14104" width="5.875" style="41" customWidth="1"/>
    <col min="14105" max="14106" width="7.25" style="41" customWidth="1"/>
    <col min="14107" max="14107" width="6.375" style="41" customWidth="1"/>
    <col min="14108" max="14336" width="9.125" style="41"/>
    <col min="14337" max="14337" width="3.625" style="41" customWidth="1"/>
    <col min="14338" max="14338" width="6.5" style="41" customWidth="1"/>
    <col min="14339" max="14339" width="4.375" style="41" customWidth="1"/>
    <col min="14340" max="14341" width="4" style="41" customWidth="1"/>
    <col min="14342" max="14342" width="4.25" style="41" customWidth="1"/>
    <col min="14343" max="14343" width="3.625" style="41" customWidth="1"/>
    <col min="14344" max="14344" width="6" style="41" customWidth="1"/>
    <col min="14345" max="14345" width="4.875" style="41" customWidth="1"/>
    <col min="14346" max="14346" width="6.875" style="41" customWidth="1"/>
    <col min="14347" max="14347" width="3.875" style="41" customWidth="1"/>
    <col min="14348" max="14348" width="5.625" style="41" customWidth="1"/>
    <col min="14349" max="14349" width="6.375" style="41" customWidth="1"/>
    <col min="14350" max="14350" width="3.625" style="41" customWidth="1"/>
    <col min="14351" max="14351" width="5" style="41" customWidth="1"/>
    <col min="14352" max="14352" width="5.25" style="41" customWidth="1"/>
    <col min="14353" max="14353" width="5.625" style="41" customWidth="1"/>
    <col min="14354" max="14354" width="6.875" style="41" customWidth="1"/>
    <col min="14355" max="14355" width="5" style="41" customWidth="1"/>
    <col min="14356" max="14356" width="4.5" style="41" customWidth="1"/>
    <col min="14357" max="14357" width="6.875" style="41" customWidth="1"/>
    <col min="14358" max="14358" width="6.375" style="41" customWidth="1"/>
    <col min="14359" max="14359" width="7.25" style="41" customWidth="1"/>
    <col min="14360" max="14360" width="5.875" style="41" customWidth="1"/>
    <col min="14361" max="14362" width="7.25" style="41" customWidth="1"/>
    <col min="14363" max="14363" width="6.375" style="41" customWidth="1"/>
    <col min="14364" max="14592" width="9.125" style="41"/>
    <col min="14593" max="14593" width="3.625" style="41" customWidth="1"/>
    <col min="14594" max="14594" width="6.5" style="41" customWidth="1"/>
    <col min="14595" max="14595" width="4.375" style="41" customWidth="1"/>
    <col min="14596" max="14597" width="4" style="41" customWidth="1"/>
    <col min="14598" max="14598" width="4.25" style="41" customWidth="1"/>
    <col min="14599" max="14599" width="3.625" style="41" customWidth="1"/>
    <col min="14600" max="14600" width="6" style="41" customWidth="1"/>
    <col min="14601" max="14601" width="4.875" style="41" customWidth="1"/>
    <col min="14602" max="14602" width="6.875" style="41" customWidth="1"/>
    <col min="14603" max="14603" width="3.875" style="41" customWidth="1"/>
    <col min="14604" max="14604" width="5.625" style="41" customWidth="1"/>
    <col min="14605" max="14605" width="6.375" style="41" customWidth="1"/>
    <col min="14606" max="14606" width="3.625" style="41" customWidth="1"/>
    <col min="14607" max="14607" width="5" style="41" customWidth="1"/>
    <col min="14608" max="14608" width="5.25" style="41" customWidth="1"/>
    <col min="14609" max="14609" width="5.625" style="41" customWidth="1"/>
    <col min="14610" max="14610" width="6.875" style="41" customWidth="1"/>
    <col min="14611" max="14611" width="5" style="41" customWidth="1"/>
    <col min="14612" max="14612" width="4.5" style="41" customWidth="1"/>
    <col min="14613" max="14613" width="6.875" style="41" customWidth="1"/>
    <col min="14614" max="14614" width="6.375" style="41" customWidth="1"/>
    <col min="14615" max="14615" width="7.25" style="41" customWidth="1"/>
    <col min="14616" max="14616" width="5.875" style="41" customWidth="1"/>
    <col min="14617" max="14618" width="7.25" style="41" customWidth="1"/>
    <col min="14619" max="14619" width="6.375" style="41" customWidth="1"/>
    <col min="14620" max="14848" width="9.125" style="41"/>
    <col min="14849" max="14849" width="3.625" style="41" customWidth="1"/>
    <col min="14850" max="14850" width="6.5" style="41" customWidth="1"/>
    <col min="14851" max="14851" width="4.375" style="41" customWidth="1"/>
    <col min="14852" max="14853" width="4" style="41" customWidth="1"/>
    <col min="14854" max="14854" width="4.25" style="41" customWidth="1"/>
    <col min="14855" max="14855" width="3.625" style="41" customWidth="1"/>
    <col min="14856" max="14856" width="6" style="41" customWidth="1"/>
    <col min="14857" max="14857" width="4.875" style="41" customWidth="1"/>
    <col min="14858" max="14858" width="6.875" style="41" customWidth="1"/>
    <col min="14859" max="14859" width="3.875" style="41" customWidth="1"/>
    <col min="14860" max="14860" width="5.625" style="41" customWidth="1"/>
    <col min="14861" max="14861" width="6.375" style="41" customWidth="1"/>
    <col min="14862" max="14862" width="3.625" style="41" customWidth="1"/>
    <col min="14863" max="14863" width="5" style="41" customWidth="1"/>
    <col min="14864" max="14864" width="5.25" style="41" customWidth="1"/>
    <col min="14865" max="14865" width="5.625" style="41" customWidth="1"/>
    <col min="14866" max="14866" width="6.875" style="41" customWidth="1"/>
    <col min="14867" max="14867" width="5" style="41" customWidth="1"/>
    <col min="14868" max="14868" width="4.5" style="41" customWidth="1"/>
    <col min="14869" max="14869" width="6.875" style="41" customWidth="1"/>
    <col min="14870" max="14870" width="6.375" style="41" customWidth="1"/>
    <col min="14871" max="14871" width="7.25" style="41" customWidth="1"/>
    <col min="14872" max="14872" width="5.875" style="41" customWidth="1"/>
    <col min="14873" max="14874" width="7.25" style="41" customWidth="1"/>
    <col min="14875" max="14875" width="6.375" style="41" customWidth="1"/>
    <col min="14876" max="15104" width="9.125" style="41"/>
    <col min="15105" max="15105" width="3.625" style="41" customWidth="1"/>
    <col min="15106" max="15106" width="6.5" style="41" customWidth="1"/>
    <col min="15107" max="15107" width="4.375" style="41" customWidth="1"/>
    <col min="15108" max="15109" width="4" style="41" customWidth="1"/>
    <col min="15110" max="15110" width="4.25" style="41" customWidth="1"/>
    <col min="15111" max="15111" width="3.625" style="41" customWidth="1"/>
    <col min="15112" max="15112" width="6" style="41" customWidth="1"/>
    <col min="15113" max="15113" width="4.875" style="41" customWidth="1"/>
    <col min="15114" max="15114" width="6.875" style="41" customWidth="1"/>
    <col min="15115" max="15115" width="3.875" style="41" customWidth="1"/>
    <col min="15116" max="15116" width="5.625" style="41" customWidth="1"/>
    <col min="15117" max="15117" width="6.375" style="41" customWidth="1"/>
    <col min="15118" max="15118" width="3.625" style="41" customWidth="1"/>
    <col min="15119" max="15119" width="5" style="41" customWidth="1"/>
    <col min="15120" max="15120" width="5.25" style="41" customWidth="1"/>
    <col min="15121" max="15121" width="5.625" style="41" customWidth="1"/>
    <col min="15122" max="15122" width="6.875" style="41" customWidth="1"/>
    <col min="15123" max="15123" width="5" style="41" customWidth="1"/>
    <col min="15124" max="15124" width="4.5" style="41" customWidth="1"/>
    <col min="15125" max="15125" width="6.875" style="41" customWidth="1"/>
    <col min="15126" max="15126" width="6.375" style="41" customWidth="1"/>
    <col min="15127" max="15127" width="7.25" style="41" customWidth="1"/>
    <col min="15128" max="15128" width="5.875" style="41" customWidth="1"/>
    <col min="15129" max="15130" width="7.25" style="41" customWidth="1"/>
    <col min="15131" max="15131" width="6.375" style="41" customWidth="1"/>
    <col min="15132" max="15360" width="9.125" style="41"/>
    <col min="15361" max="15361" width="3.625" style="41" customWidth="1"/>
    <col min="15362" max="15362" width="6.5" style="41" customWidth="1"/>
    <col min="15363" max="15363" width="4.375" style="41" customWidth="1"/>
    <col min="15364" max="15365" width="4" style="41" customWidth="1"/>
    <col min="15366" max="15366" width="4.25" style="41" customWidth="1"/>
    <col min="15367" max="15367" width="3.625" style="41" customWidth="1"/>
    <col min="15368" max="15368" width="6" style="41" customWidth="1"/>
    <col min="15369" max="15369" width="4.875" style="41" customWidth="1"/>
    <col min="15370" max="15370" width="6.875" style="41" customWidth="1"/>
    <col min="15371" max="15371" width="3.875" style="41" customWidth="1"/>
    <col min="15372" max="15372" width="5.625" style="41" customWidth="1"/>
    <col min="15373" max="15373" width="6.375" style="41" customWidth="1"/>
    <col min="15374" max="15374" width="3.625" style="41" customWidth="1"/>
    <col min="15375" max="15375" width="5" style="41" customWidth="1"/>
    <col min="15376" max="15376" width="5.25" style="41" customWidth="1"/>
    <col min="15377" max="15377" width="5.625" style="41" customWidth="1"/>
    <col min="15378" max="15378" width="6.875" style="41" customWidth="1"/>
    <col min="15379" max="15379" width="5" style="41" customWidth="1"/>
    <col min="15380" max="15380" width="4.5" style="41" customWidth="1"/>
    <col min="15381" max="15381" width="6.875" style="41" customWidth="1"/>
    <col min="15382" max="15382" width="6.375" style="41" customWidth="1"/>
    <col min="15383" max="15383" width="7.25" style="41" customWidth="1"/>
    <col min="15384" max="15384" width="5.875" style="41" customWidth="1"/>
    <col min="15385" max="15386" width="7.25" style="41" customWidth="1"/>
    <col min="15387" max="15387" width="6.375" style="41" customWidth="1"/>
    <col min="15388" max="15616" width="9.125" style="41"/>
    <col min="15617" max="15617" width="3.625" style="41" customWidth="1"/>
    <col min="15618" max="15618" width="6.5" style="41" customWidth="1"/>
    <col min="15619" max="15619" width="4.375" style="41" customWidth="1"/>
    <col min="15620" max="15621" width="4" style="41" customWidth="1"/>
    <col min="15622" max="15622" width="4.25" style="41" customWidth="1"/>
    <col min="15623" max="15623" width="3.625" style="41" customWidth="1"/>
    <col min="15624" max="15624" width="6" style="41" customWidth="1"/>
    <col min="15625" max="15625" width="4.875" style="41" customWidth="1"/>
    <col min="15626" max="15626" width="6.875" style="41" customWidth="1"/>
    <col min="15627" max="15627" width="3.875" style="41" customWidth="1"/>
    <col min="15628" max="15628" width="5.625" style="41" customWidth="1"/>
    <col min="15629" max="15629" width="6.375" style="41" customWidth="1"/>
    <col min="15630" max="15630" width="3.625" style="41" customWidth="1"/>
    <col min="15631" max="15631" width="5" style="41" customWidth="1"/>
    <col min="15632" max="15632" width="5.25" style="41" customWidth="1"/>
    <col min="15633" max="15633" width="5.625" style="41" customWidth="1"/>
    <col min="15634" max="15634" width="6.875" style="41" customWidth="1"/>
    <col min="15635" max="15635" width="5" style="41" customWidth="1"/>
    <col min="15636" max="15636" width="4.5" style="41" customWidth="1"/>
    <col min="15637" max="15637" width="6.875" style="41" customWidth="1"/>
    <col min="15638" max="15638" width="6.375" style="41" customWidth="1"/>
    <col min="15639" max="15639" width="7.25" style="41" customWidth="1"/>
    <col min="15640" max="15640" width="5.875" style="41" customWidth="1"/>
    <col min="15641" max="15642" width="7.25" style="41" customWidth="1"/>
    <col min="15643" max="15643" width="6.375" style="41" customWidth="1"/>
    <col min="15644" max="15872" width="9.125" style="41"/>
    <col min="15873" max="15873" width="3.625" style="41" customWidth="1"/>
    <col min="15874" max="15874" width="6.5" style="41" customWidth="1"/>
    <col min="15875" max="15875" width="4.375" style="41" customWidth="1"/>
    <col min="15876" max="15877" width="4" style="41" customWidth="1"/>
    <col min="15878" max="15878" width="4.25" style="41" customWidth="1"/>
    <col min="15879" max="15879" width="3.625" style="41" customWidth="1"/>
    <col min="15880" max="15880" width="6" style="41" customWidth="1"/>
    <col min="15881" max="15881" width="4.875" style="41" customWidth="1"/>
    <col min="15882" max="15882" width="6.875" style="41" customWidth="1"/>
    <col min="15883" max="15883" width="3.875" style="41" customWidth="1"/>
    <col min="15884" max="15884" width="5.625" style="41" customWidth="1"/>
    <col min="15885" max="15885" width="6.375" style="41" customWidth="1"/>
    <col min="15886" max="15886" width="3.625" style="41" customWidth="1"/>
    <col min="15887" max="15887" width="5" style="41" customWidth="1"/>
    <col min="15888" max="15888" width="5.25" style="41" customWidth="1"/>
    <col min="15889" max="15889" width="5.625" style="41" customWidth="1"/>
    <col min="15890" max="15890" width="6.875" style="41" customWidth="1"/>
    <col min="15891" max="15891" width="5" style="41" customWidth="1"/>
    <col min="15892" max="15892" width="4.5" style="41" customWidth="1"/>
    <col min="15893" max="15893" width="6.875" style="41" customWidth="1"/>
    <col min="15894" max="15894" width="6.375" style="41" customWidth="1"/>
    <col min="15895" max="15895" width="7.25" style="41" customWidth="1"/>
    <col min="15896" max="15896" width="5.875" style="41" customWidth="1"/>
    <col min="15897" max="15898" width="7.25" style="41" customWidth="1"/>
    <col min="15899" max="15899" width="6.375" style="41" customWidth="1"/>
    <col min="15900" max="16128" width="9.125" style="41"/>
    <col min="16129" max="16129" width="3.625" style="41" customWidth="1"/>
    <col min="16130" max="16130" width="6.5" style="41" customWidth="1"/>
    <col min="16131" max="16131" width="4.375" style="41" customWidth="1"/>
    <col min="16132" max="16133" width="4" style="41" customWidth="1"/>
    <col min="16134" max="16134" width="4.25" style="41" customWidth="1"/>
    <col min="16135" max="16135" width="3.625" style="41" customWidth="1"/>
    <col min="16136" max="16136" width="6" style="41" customWidth="1"/>
    <col min="16137" max="16137" width="4.875" style="41" customWidth="1"/>
    <col min="16138" max="16138" width="6.875" style="41" customWidth="1"/>
    <col min="16139" max="16139" width="3.875" style="41" customWidth="1"/>
    <col min="16140" max="16140" width="5.625" style="41" customWidth="1"/>
    <col min="16141" max="16141" width="6.375" style="41" customWidth="1"/>
    <col min="16142" max="16142" width="3.625" style="41" customWidth="1"/>
    <col min="16143" max="16143" width="5" style="41" customWidth="1"/>
    <col min="16144" max="16144" width="5.25" style="41" customWidth="1"/>
    <col min="16145" max="16145" width="5.625" style="41" customWidth="1"/>
    <col min="16146" max="16146" width="6.875" style="41" customWidth="1"/>
    <col min="16147" max="16147" width="5" style="41" customWidth="1"/>
    <col min="16148" max="16148" width="4.5" style="41" customWidth="1"/>
    <col min="16149" max="16149" width="6.875" style="41" customWidth="1"/>
    <col min="16150" max="16150" width="6.375" style="41" customWidth="1"/>
    <col min="16151" max="16151" width="7.25" style="41" customWidth="1"/>
    <col min="16152" max="16152" width="5.875" style="41" customWidth="1"/>
    <col min="16153" max="16154" width="7.25" style="41" customWidth="1"/>
    <col min="16155" max="16155" width="6.375" style="41" customWidth="1"/>
    <col min="16156" max="16384" width="9.125" style="41"/>
  </cols>
  <sheetData>
    <row r="1" spans="1:34" s="58" customFormat="1" x14ac:dyDescent="0.45">
      <c r="A1" s="83"/>
      <c r="B1" s="84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5" t="s">
        <v>258</v>
      </c>
      <c r="AA1" s="86"/>
      <c r="AB1" s="86"/>
      <c r="AC1" s="86"/>
      <c r="AD1" s="86"/>
      <c r="AE1" s="86"/>
      <c r="AF1" s="86"/>
      <c r="AG1" s="86"/>
      <c r="AH1" s="86"/>
    </row>
    <row r="2" spans="1:34" x14ac:dyDescent="0.45">
      <c r="A2" s="176" t="s">
        <v>259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34" s="58" customFormat="1" x14ac:dyDescent="0.45">
      <c r="A3" s="177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86"/>
      <c r="AB3" s="86"/>
      <c r="AC3" s="86"/>
      <c r="AD3" s="86"/>
      <c r="AE3" s="86"/>
      <c r="AF3" s="86"/>
      <c r="AG3" s="86"/>
      <c r="AH3" s="86"/>
    </row>
    <row r="4" spans="1:34" s="58" customFormat="1" ht="18.75" customHeight="1" x14ac:dyDescent="0.45">
      <c r="A4" s="178" t="s">
        <v>260</v>
      </c>
      <c r="B4" s="179"/>
      <c r="C4" s="179"/>
      <c r="D4" s="179"/>
      <c r="E4" s="179"/>
      <c r="F4" s="179"/>
      <c r="G4" s="179"/>
      <c r="H4" s="179"/>
      <c r="I4" s="179"/>
      <c r="J4" s="162"/>
      <c r="K4" s="161" t="s">
        <v>261</v>
      </c>
      <c r="L4" s="179"/>
      <c r="M4" s="179"/>
      <c r="N4" s="179"/>
      <c r="O4" s="179"/>
      <c r="P4" s="179"/>
      <c r="Q4" s="179"/>
      <c r="R4" s="179"/>
      <c r="S4" s="179"/>
      <c r="T4" s="179"/>
      <c r="U4" s="162"/>
      <c r="V4" s="180" t="s">
        <v>262</v>
      </c>
      <c r="W4" s="180" t="s">
        <v>263</v>
      </c>
      <c r="X4" s="180" t="s">
        <v>264</v>
      </c>
      <c r="Y4" s="180" t="s">
        <v>265</v>
      </c>
      <c r="Z4" s="180" t="s">
        <v>266</v>
      </c>
      <c r="AA4" s="86"/>
      <c r="AB4" s="86"/>
      <c r="AC4" s="86"/>
      <c r="AD4" s="86"/>
      <c r="AE4" s="86"/>
      <c r="AF4" s="86"/>
      <c r="AG4" s="86"/>
      <c r="AH4" s="86"/>
    </row>
    <row r="5" spans="1:34" s="58" customFormat="1" ht="18.75" customHeight="1" x14ac:dyDescent="0.45">
      <c r="A5" s="175" t="s">
        <v>5</v>
      </c>
      <c r="B5" s="166" t="s">
        <v>267</v>
      </c>
      <c r="C5" s="164" t="s">
        <v>268</v>
      </c>
      <c r="D5" s="169" t="s">
        <v>12</v>
      </c>
      <c r="E5" s="170"/>
      <c r="F5" s="171"/>
      <c r="G5" s="164" t="s">
        <v>269</v>
      </c>
      <c r="H5" s="164" t="s">
        <v>270</v>
      </c>
      <c r="I5" s="164" t="s">
        <v>271</v>
      </c>
      <c r="J5" s="164" t="s">
        <v>272</v>
      </c>
      <c r="K5" s="165" t="s">
        <v>5</v>
      </c>
      <c r="L5" s="158" t="s">
        <v>273</v>
      </c>
      <c r="M5" s="158" t="s">
        <v>274</v>
      </c>
      <c r="N5" s="158" t="s">
        <v>269</v>
      </c>
      <c r="O5" s="158" t="s">
        <v>275</v>
      </c>
      <c r="P5" s="158" t="s">
        <v>276</v>
      </c>
      <c r="Q5" s="158" t="s">
        <v>277</v>
      </c>
      <c r="R5" s="158" t="s">
        <v>278</v>
      </c>
      <c r="S5" s="161" t="s">
        <v>279</v>
      </c>
      <c r="T5" s="162"/>
      <c r="U5" s="158" t="s">
        <v>280</v>
      </c>
      <c r="V5" s="159"/>
      <c r="W5" s="159"/>
      <c r="X5" s="159"/>
      <c r="Y5" s="159"/>
      <c r="Z5" s="159"/>
      <c r="AA5" s="87"/>
      <c r="AB5" s="87"/>
      <c r="AC5" s="87"/>
      <c r="AD5" s="87"/>
      <c r="AE5" s="87"/>
      <c r="AF5" s="87"/>
      <c r="AG5" s="87"/>
      <c r="AH5" s="87"/>
    </row>
    <row r="6" spans="1:34" s="58" customFormat="1" ht="18.75" customHeight="1" x14ac:dyDescent="0.45">
      <c r="A6" s="159"/>
      <c r="B6" s="167"/>
      <c r="C6" s="159"/>
      <c r="D6" s="172"/>
      <c r="E6" s="173"/>
      <c r="F6" s="174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8" t="s">
        <v>281</v>
      </c>
      <c r="T6" s="163" t="s">
        <v>282</v>
      </c>
      <c r="U6" s="159"/>
      <c r="V6" s="159"/>
      <c r="W6" s="159"/>
      <c r="X6" s="159"/>
      <c r="Y6" s="159"/>
      <c r="Z6" s="159"/>
      <c r="AA6" s="87"/>
      <c r="AB6" s="87"/>
      <c r="AC6" s="87"/>
      <c r="AD6" s="87"/>
      <c r="AE6" s="87"/>
      <c r="AF6" s="87"/>
      <c r="AG6" s="87"/>
      <c r="AH6" s="87"/>
    </row>
    <row r="7" spans="1:34" s="58" customFormat="1" x14ac:dyDescent="0.45">
      <c r="A7" s="159"/>
      <c r="B7" s="167"/>
      <c r="C7" s="159"/>
      <c r="D7" s="175" t="s">
        <v>37</v>
      </c>
      <c r="E7" s="175" t="s">
        <v>38</v>
      </c>
      <c r="F7" s="175" t="s">
        <v>283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87"/>
      <c r="AB7" s="87"/>
      <c r="AC7" s="87"/>
      <c r="AD7" s="87"/>
      <c r="AE7" s="87"/>
      <c r="AF7" s="87"/>
      <c r="AG7" s="87"/>
      <c r="AH7" s="87"/>
    </row>
    <row r="8" spans="1:34" s="58" customFormat="1" x14ac:dyDescent="0.45">
      <c r="A8" s="159"/>
      <c r="B8" s="167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87"/>
      <c r="AB8" s="87"/>
      <c r="AC8" s="87"/>
      <c r="AD8" s="87"/>
      <c r="AE8" s="87"/>
      <c r="AF8" s="87"/>
      <c r="AG8" s="87"/>
      <c r="AH8" s="87"/>
    </row>
    <row r="9" spans="1:34" s="58" customFormat="1" ht="63" customHeight="1" x14ac:dyDescent="0.45">
      <c r="A9" s="160"/>
      <c r="B9" s="168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87"/>
      <c r="AB9" s="87"/>
      <c r="AC9" s="87"/>
      <c r="AD9" s="87"/>
      <c r="AE9" s="87"/>
      <c r="AF9" s="87"/>
      <c r="AG9" s="87"/>
      <c r="AH9" s="87"/>
    </row>
    <row r="10" spans="1:34" x14ac:dyDescent="0.45">
      <c r="A10" s="88">
        <v>1</v>
      </c>
      <c r="B10" s="89" t="s">
        <v>60</v>
      </c>
      <c r="C10" s="37"/>
      <c r="D10" s="37">
        <v>0</v>
      </c>
      <c r="E10" s="37">
        <v>1</v>
      </c>
      <c r="F10" s="37">
        <v>0</v>
      </c>
      <c r="G10" s="37">
        <v>2</v>
      </c>
      <c r="H10" s="37">
        <f>+(D10*400)+E10*100+F10</f>
        <v>100</v>
      </c>
      <c r="I10" s="61">
        <v>150</v>
      </c>
      <c r="J10" s="37">
        <f t="shared" ref="J10:J111" si="0">H10*I10</f>
        <v>15000</v>
      </c>
      <c r="K10" s="61">
        <v>1</v>
      </c>
      <c r="L10" s="36" t="s">
        <v>62</v>
      </c>
      <c r="M10" s="37" t="s">
        <v>63</v>
      </c>
      <c r="N10" s="37">
        <v>2</v>
      </c>
      <c r="O10" s="37">
        <v>108</v>
      </c>
      <c r="P10" s="61">
        <v>100</v>
      </c>
      <c r="Q10" s="61">
        <v>6800</v>
      </c>
      <c r="R10" s="61">
        <f>O10*Q10</f>
        <v>734400</v>
      </c>
      <c r="S10" s="37">
        <v>16</v>
      </c>
      <c r="T10" s="61">
        <v>22</v>
      </c>
      <c r="U10" s="61">
        <f>R10*T10/100</f>
        <v>161568</v>
      </c>
      <c r="V10" s="79">
        <f>R10-U10</f>
        <v>572832</v>
      </c>
      <c r="W10" s="37">
        <f>V10+J10</f>
        <v>587832</v>
      </c>
      <c r="X10" s="61"/>
      <c r="Y10" s="61">
        <f>W10</f>
        <v>587832</v>
      </c>
      <c r="Z10" s="90">
        <v>0.02</v>
      </c>
      <c r="AA10" s="91">
        <f>Y10*Z10/100</f>
        <v>117.56639999999999</v>
      </c>
    </row>
    <row r="11" spans="1:34" s="48" customFormat="1" x14ac:dyDescent="0.45">
      <c r="A11" s="92"/>
      <c r="B11" s="93"/>
      <c r="C11" s="44"/>
      <c r="D11" s="44"/>
      <c r="E11" s="44"/>
      <c r="F11" s="44"/>
      <c r="G11" s="44"/>
      <c r="H11" s="44"/>
      <c r="I11" s="44"/>
      <c r="J11" s="44"/>
      <c r="K11" s="44"/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94"/>
      <c r="AA11" s="44"/>
    </row>
    <row r="12" spans="1:34" x14ac:dyDescent="0.45">
      <c r="A12" s="88">
        <v>2</v>
      </c>
      <c r="B12" s="89" t="s">
        <v>60</v>
      </c>
      <c r="C12" s="37"/>
      <c r="D12" s="37">
        <v>0</v>
      </c>
      <c r="E12" s="37">
        <v>1</v>
      </c>
      <c r="F12" s="37">
        <v>0</v>
      </c>
      <c r="G12" s="37">
        <v>2</v>
      </c>
      <c r="H12" s="37">
        <f t="shared" ref="H12:H75" si="1">+(D12*400)+E12*100+F12</f>
        <v>100</v>
      </c>
      <c r="I12" s="61">
        <v>150</v>
      </c>
      <c r="J12" s="37">
        <f t="shared" si="0"/>
        <v>15000</v>
      </c>
      <c r="K12" s="61">
        <v>1</v>
      </c>
      <c r="L12" s="36" t="s">
        <v>62</v>
      </c>
      <c r="M12" s="37" t="s">
        <v>68</v>
      </c>
      <c r="N12" s="37">
        <v>2</v>
      </c>
      <c r="O12" s="37">
        <v>55.25</v>
      </c>
      <c r="P12" s="61">
        <v>100</v>
      </c>
      <c r="Q12" s="61">
        <v>6800</v>
      </c>
      <c r="R12" s="61">
        <f>O12*Q12</f>
        <v>375700</v>
      </c>
      <c r="S12" s="37">
        <v>31</v>
      </c>
      <c r="T12" s="61">
        <v>93</v>
      </c>
      <c r="U12" s="61">
        <f>R12*T12/100</f>
        <v>349401</v>
      </c>
      <c r="V12" s="79">
        <f>R12-U12</f>
        <v>26299</v>
      </c>
      <c r="W12" s="37">
        <f t="shared" ref="W12:W75" si="2">V12+J12</f>
        <v>41299</v>
      </c>
      <c r="X12" s="61"/>
      <c r="Y12" s="61">
        <f t="shared" ref="Y12:Y75" si="3">W12</f>
        <v>41299</v>
      </c>
      <c r="Z12" s="90">
        <v>0.02</v>
      </c>
      <c r="AA12" s="91">
        <f t="shared" ref="AA12:AA75" si="4">Y12*Z12/100</f>
        <v>8.2598000000000003</v>
      </c>
    </row>
    <row r="13" spans="1:34" x14ac:dyDescent="0.45">
      <c r="A13" s="88"/>
      <c r="B13" s="89" t="s">
        <v>60</v>
      </c>
      <c r="C13" s="37"/>
      <c r="D13" s="37">
        <v>15</v>
      </c>
      <c r="E13" s="37">
        <v>0</v>
      </c>
      <c r="F13" s="37">
        <v>0</v>
      </c>
      <c r="G13" s="37">
        <v>1</v>
      </c>
      <c r="H13" s="37">
        <f t="shared" si="1"/>
        <v>6000</v>
      </c>
      <c r="I13" s="61">
        <v>100</v>
      </c>
      <c r="J13" s="37">
        <f t="shared" si="0"/>
        <v>600000</v>
      </c>
      <c r="K13" s="61"/>
      <c r="L13" s="36"/>
      <c r="M13" s="37"/>
      <c r="N13" s="37"/>
      <c r="O13" s="37"/>
      <c r="P13" s="61"/>
      <c r="Q13" s="61"/>
      <c r="R13" s="61"/>
      <c r="S13" s="37"/>
      <c r="T13" s="61"/>
      <c r="U13" s="61"/>
      <c r="V13" s="79"/>
      <c r="W13" s="37">
        <f t="shared" si="2"/>
        <v>600000</v>
      </c>
      <c r="X13" s="61"/>
      <c r="Y13" s="61">
        <f t="shared" si="3"/>
        <v>600000</v>
      </c>
      <c r="Z13" s="90">
        <v>0.01</v>
      </c>
      <c r="AA13" s="91">
        <f t="shared" si="4"/>
        <v>60</v>
      </c>
    </row>
    <row r="14" spans="1:34" s="48" customFormat="1" x14ac:dyDescent="0.45">
      <c r="A14" s="92"/>
      <c r="B14" s="93"/>
      <c r="C14" s="44"/>
      <c r="D14" s="44"/>
      <c r="E14" s="44"/>
      <c r="F14" s="44"/>
      <c r="G14" s="44"/>
      <c r="H14" s="44"/>
      <c r="I14" s="44"/>
      <c r="J14" s="44"/>
      <c r="K14" s="44"/>
      <c r="L14" s="4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94"/>
      <c r="AA14" s="44"/>
    </row>
    <row r="15" spans="1:34" x14ac:dyDescent="0.45">
      <c r="A15" s="88">
        <v>3</v>
      </c>
      <c r="B15" s="89" t="s">
        <v>60</v>
      </c>
      <c r="C15" s="37"/>
      <c r="D15" s="37">
        <v>0</v>
      </c>
      <c r="E15" s="37">
        <v>2</v>
      </c>
      <c r="F15" s="37">
        <v>0</v>
      </c>
      <c r="G15" s="37">
        <v>2</v>
      </c>
      <c r="H15" s="37">
        <f t="shared" si="1"/>
        <v>200</v>
      </c>
      <c r="I15" s="61">
        <v>150</v>
      </c>
      <c r="J15" s="37">
        <f>H15*I15</f>
        <v>30000</v>
      </c>
      <c r="K15" s="61">
        <v>1</v>
      </c>
      <c r="L15" s="36" t="s">
        <v>15</v>
      </c>
      <c r="M15" s="37" t="s">
        <v>68</v>
      </c>
      <c r="N15" s="37">
        <v>2</v>
      </c>
      <c r="O15" s="37">
        <v>72</v>
      </c>
      <c r="P15" s="61">
        <v>100</v>
      </c>
      <c r="Q15" s="61">
        <v>6800</v>
      </c>
      <c r="R15" s="61">
        <f>O15*Q15</f>
        <v>489600</v>
      </c>
      <c r="S15" s="37">
        <v>11</v>
      </c>
      <c r="T15" s="61">
        <v>45</v>
      </c>
      <c r="U15" s="61">
        <f>R15*T15/100</f>
        <v>220320</v>
      </c>
      <c r="V15" s="79">
        <f>R15-U15</f>
        <v>269280</v>
      </c>
      <c r="W15" s="37">
        <f t="shared" si="2"/>
        <v>299280</v>
      </c>
      <c r="X15" s="61"/>
      <c r="Y15" s="61">
        <f t="shared" si="3"/>
        <v>299280</v>
      </c>
      <c r="Z15" s="90">
        <v>0.02</v>
      </c>
      <c r="AA15" s="91">
        <f t="shared" si="4"/>
        <v>59.856000000000002</v>
      </c>
    </row>
    <row r="16" spans="1:34" x14ac:dyDescent="0.45">
      <c r="A16" s="88"/>
      <c r="B16" s="89"/>
      <c r="C16" s="37"/>
      <c r="D16" s="37"/>
      <c r="E16" s="37"/>
      <c r="F16" s="37"/>
      <c r="G16" s="37"/>
      <c r="H16" s="37">
        <f t="shared" si="1"/>
        <v>0</v>
      </c>
      <c r="I16" s="61"/>
      <c r="J16" s="37"/>
      <c r="K16" s="61"/>
      <c r="L16" s="36"/>
      <c r="M16" s="37" t="s">
        <v>68</v>
      </c>
      <c r="N16" s="37">
        <v>2</v>
      </c>
      <c r="O16" s="37">
        <v>72</v>
      </c>
      <c r="P16" s="61">
        <v>100</v>
      </c>
      <c r="Q16" s="61">
        <v>6800</v>
      </c>
      <c r="R16" s="61">
        <f>O16*Q16</f>
        <v>489600</v>
      </c>
      <c r="S16" s="37">
        <v>11</v>
      </c>
      <c r="T16" s="61">
        <v>45</v>
      </c>
      <c r="U16" s="61">
        <f>R16*T16/100</f>
        <v>220320</v>
      </c>
      <c r="V16" s="79">
        <f>R16-U16</f>
        <v>269280</v>
      </c>
      <c r="W16" s="37">
        <f t="shared" si="2"/>
        <v>269280</v>
      </c>
      <c r="X16" s="61"/>
      <c r="Y16" s="61">
        <f t="shared" si="3"/>
        <v>269280</v>
      </c>
      <c r="Z16" s="90">
        <v>0.02</v>
      </c>
      <c r="AA16" s="91">
        <f t="shared" si="4"/>
        <v>53.856000000000002</v>
      </c>
    </row>
    <row r="17" spans="1:27" x14ac:dyDescent="0.45">
      <c r="A17" s="88"/>
      <c r="B17" s="89" t="s">
        <v>60</v>
      </c>
      <c r="C17" s="37"/>
      <c r="D17" s="37">
        <v>30</v>
      </c>
      <c r="E17" s="37">
        <v>0</v>
      </c>
      <c r="F17" s="37">
        <v>0</v>
      </c>
      <c r="G17" s="37">
        <v>1</v>
      </c>
      <c r="H17" s="37">
        <f t="shared" si="1"/>
        <v>12000</v>
      </c>
      <c r="I17" s="61">
        <v>100</v>
      </c>
      <c r="J17" s="37">
        <f t="shared" si="0"/>
        <v>1200000</v>
      </c>
      <c r="K17" s="61"/>
      <c r="L17" s="36"/>
      <c r="M17" s="37"/>
      <c r="N17" s="37"/>
      <c r="O17" s="37"/>
      <c r="P17" s="61"/>
      <c r="Q17" s="61"/>
      <c r="R17" s="61"/>
      <c r="S17" s="37"/>
      <c r="T17" s="61"/>
      <c r="U17" s="61"/>
      <c r="V17" s="79"/>
      <c r="W17" s="37">
        <f t="shared" si="2"/>
        <v>1200000</v>
      </c>
      <c r="X17" s="61"/>
      <c r="Y17" s="61">
        <f t="shared" si="3"/>
        <v>1200000</v>
      </c>
      <c r="Z17" s="90">
        <v>0.01</v>
      </c>
      <c r="AA17" s="91">
        <f t="shared" si="4"/>
        <v>120</v>
      </c>
    </row>
    <row r="18" spans="1:27" s="48" customFormat="1" x14ac:dyDescent="0.45">
      <c r="A18" s="92"/>
      <c r="B18" s="93"/>
      <c r="C18" s="44"/>
      <c r="D18" s="44"/>
      <c r="E18" s="44"/>
      <c r="F18" s="44"/>
      <c r="G18" s="44"/>
      <c r="H18" s="44"/>
      <c r="I18" s="44"/>
      <c r="J18" s="44"/>
      <c r="K18" s="44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94"/>
      <c r="AA18" s="44"/>
    </row>
    <row r="19" spans="1:27" x14ac:dyDescent="0.45">
      <c r="A19" s="88">
        <v>4</v>
      </c>
      <c r="B19" s="89" t="s">
        <v>60</v>
      </c>
      <c r="C19" s="37"/>
      <c r="D19" s="37">
        <v>0</v>
      </c>
      <c r="E19" s="37">
        <v>3</v>
      </c>
      <c r="F19" s="37">
        <v>0</v>
      </c>
      <c r="G19" s="37">
        <v>2</v>
      </c>
      <c r="H19" s="37">
        <f t="shared" si="1"/>
        <v>300</v>
      </c>
      <c r="I19" s="61">
        <v>150</v>
      </c>
      <c r="J19" s="37">
        <f>H19*I19</f>
        <v>45000</v>
      </c>
      <c r="K19" s="61">
        <v>1</v>
      </c>
      <c r="L19" s="36" t="s">
        <v>62</v>
      </c>
      <c r="M19" s="37" t="s">
        <v>68</v>
      </c>
      <c r="N19" s="37">
        <v>2</v>
      </c>
      <c r="O19" s="37">
        <v>73.5</v>
      </c>
      <c r="P19" s="61">
        <v>100</v>
      </c>
      <c r="Q19" s="61">
        <v>6800</v>
      </c>
      <c r="R19" s="61">
        <f>O19*Q19</f>
        <v>499800</v>
      </c>
      <c r="S19" s="37">
        <v>46</v>
      </c>
      <c r="T19" s="61">
        <v>93</v>
      </c>
      <c r="U19" s="61">
        <f>R19*T19/100</f>
        <v>464814</v>
      </c>
      <c r="V19" s="79">
        <f>R19-U19</f>
        <v>34986</v>
      </c>
      <c r="W19" s="37">
        <f t="shared" si="2"/>
        <v>79986</v>
      </c>
      <c r="X19" s="61"/>
      <c r="Y19" s="61">
        <f t="shared" si="3"/>
        <v>79986</v>
      </c>
      <c r="Z19" s="90">
        <v>0.02</v>
      </c>
      <c r="AA19" s="91">
        <f t="shared" si="4"/>
        <v>15.997199999999999</v>
      </c>
    </row>
    <row r="20" spans="1:27" x14ac:dyDescent="0.45">
      <c r="A20" s="88"/>
      <c r="B20" s="89" t="s">
        <v>60</v>
      </c>
      <c r="C20" s="37"/>
      <c r="D20" s="37">
        <v>12</v>
      </c>
      <c r="E20" s="37">
        <v>0</v>
      </c>
      <c r="F20" s="37">
        <v>0</v>
      </c>
      <c r="G20" s="37">
        <v>1</v>
      </c>
      <c r="H20" s="37">
        <f t="shared" si="1"/>
        <v>4800</v>
      </c>
      <c r="I20" s="61">
        <v>100</v>
      </c>
      <c r="J20" s="37">
        <f t="shared" si="0"/>
        <v>480000</v>
      </c>
      <c r="K20" s="61"/>
      <c r="L20" s="36"/>
      <c r="M20" s="37"/>
      <c r="N20" s="37"/>
      <c r="O20" s="37"/>
      <c r="P20" s="61"/>
      <c r="Q20" s="61"/>
      <c r="R20" s="61"/>
      <c r="S20" s="37"/>
      <c r="T20" s="61"/>
      <c r="U20" s="61"/>
      <c r="V20" s="79"/>
      <c r="W20" s="37">
        <f t="shared" si="2"/>
        <v>480000</v>
      </c>
      <c r="X20" s="61"/>
      <c r="Y20" s="61">
        <f t="shared" si="3"/>
        <v>480000</v>
      </c>
      <c r="Z20" s="90">
        <v>0.01</v>
      </c>
      <c r="AA20" s="91">
        <f t="shared" si="4"/>
        <v>48</v>
      </c>
    </row>
    <row r="21" spans="1:27" x14ac:dyDescent="0.45">
      <c r="A21" s="88"/>
      <c r="B21" s="89"/>
      <c r="C21" s="37"/>
      <c r="D21" s="37">
        <v>12</v>
      </c>
      <c r="E21" s="37">
        <v>0</v>
      </c>
      <c r="F21" s="37">
        <v>0</v>
      </c>
      <c r="G21" s="37">
        <v>1</v>
      </c>
      <c r="H21" s="37">
        <f t="shared" si="1"/>
        <v>4800</v>
      </c>
      <c r="I21" s="61">
        <v>100</v>
      </c>
      <c r="J21" s="37">
        <f t="shared" si="0"/>
        <v>480000</v>
      </c>
      <c r="K21" s="61"/>
      <c r="L21" s="36"/>
      <c r="M21" s="37"/>
      <c r="N21" s="37"/>
      <c r="O21" s="37"/>
      <c r="P21" s="61"/>
      <c r="Q21" s="61"/>
      <c r="R21" s="61"/>
      <c r="S21" s="37"/>
      <c r="T21" s="61"/>
      <c r="U21" s="61"/>
      <c r="V21" s="79"/>
      <c r="W21" s="37">
        <f t="shared" si="2"/>
        <v>480000</v>
      </c>
      <c r="X21" s="61"/>
      <c r="Y21" s="61">
        <f t="shared" si="3"/>
        <v>480000</v>
      </c>
      <c r="Z21" s="90">
        <v>0.01</v>
      </c>
      <c r="AA21" s="91">
        <f t="shared" si="4"/>
        <v>48</v>
      </c>
    </row>
    <row r="22" spans="1:27" x14ac:dyDescent="0.45">
      <c r="A22" s="88"/>
      <c r="B22" s="89"/>
      <c r="C22" s="37"/>
      <c r="D22" s="37">
        <v>11</v>
      </c>
      <c r="E22" s="37">
        <v>0</v>
      </c>
      <c r="F22" s="37">
        <v>0</v>
      </c>
      <c r="G22" s="37">
        <v>1</v>
      </c>
      <c r="H22" s="37">
        <f t="shared" si="1"/>
        <v>4400</v>
      </c>
      <c r="I22" s="61">
        <v>100</v>
      </c>
      <c r="J22" s="37">
        <f t="shared" si="0"/>
        <v>440000</v>
      </c>
      <c r="K22" s="61"/>
      <c r="L22" s="36"/>
      <c r="M22" s="37"/>
      <c r="N22" s="37"/>
      <c r="O22" s="37"/>
      <c r="P22" s="61"/>
      <c r="Q22" s="61"/>
      <c r="R22" s="61"/>
      <c r="S22" s="37"/>
      <c r="T22" s="61"/>
      <c r="U22" s="61"/>
      <c r="V22" s="79"/>
      <c r="W22" s="37">
        <f t="shared" si="2"/>
        <v>440000</v>
      </c>
      <c r="X22" s="61"/>
      <c r="Y22" s="61">
        <f t="shared" si="3"/>
        <v>440000</v>
      </c>
      <c r="Z22" s="90">
        <v>0.01</v>
      </c>
      <c r="AA22" s="91">
        <f t="shared" si="4"/>
        <v>44</v>
      </c>
    </row>
    <row r="23" spans="1:27" s="48" customFormat="1" x14ac:dyDescent="0.45">
      <c r="A23" s="92"/>
      <c r="B23" s="93"/>
      <c r="C23" s="44"/>
      <c r="D23" s="44"/>
      <c r="E23" s="44"/>
      <c r="F23" s="44"/>
      <c r="G23" s="44"/>
      <c r="H23" s="44"/>
      <c r="I23" s="44"/>
      <c r="J23" s="44"/>
      <c r="K23" s="44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94"/>
      <c r="AA23" s="44"/>
    </row>
    <row r="24" spans="1:27" x14ac:dyDescent="0.45">
      <c r="A24" s="88">
        <v>5</v>
      </c>
      <c r="B24" s="89" t="s">
        <v>60</v>
      </c>
      <c r="C24" s="37"/>
      <c r="D24" s="37">
        <v>0</v>
      </c>
      <c r="E24" s="37">
        <v>1</v>
      </c>
      <c r="F24" s="37">
        <v>0</v>
      </c>
      <c r="G24" s="37">
        <v>2</v>
      </c>
      <c r="H24" s="37">
        <f t="shared" si="1"/>
        <v>100</v>
      </c>
      <c r="I24" s="61">
        <v>150</v>
      </c>
      <c r="J24" s="37">
        <f t="shared" si="0"/>
        <v>15000</v>
      </c>
      <c r="K24" s="61">
        <v>1</v>
      </c>
      <c r="L24" s="40" t="s">
        <v>62</v>
      </c>
      <c r="M24" s="37" t="s">
        <v>68</v>
      </c>
      <c r="N24" s="37">
        <v>2</v>
      </c>
      <c r="O24" s="37">
        <v>52.5</v>
      </c>
      <c r="P24" s="61">
        <v>100</v>
      </c>
      <c r="Q24" s="61">
        <v>6800</v>
      </c>
      <c r="R24" s="61">
        <f>O24*Q24</f>
        <v>357000</v>
      </c>
      <c r="S24" s="37">
        <v>7</v>
      </c>
      <c r="T24" s="61">
        <v>25</v>
      </c>
      <c r="U24" s="61">
        <f>R24*T24/100</f>
        <v>89250</v>
      </c>
      <c r="V24" s="79">
        <f>R24-U24</f>
        <v>267750</v>
      </c>
      <c r="W24" s="37">
        <f t="shared" si="2"/>
        <v>282750</v>
      </c>
      <c r="X24" s="61"/>
      <c r="Y24" s="61">
        <f t="shared" si="3"/>
        <v>282750</v>
      </c>
      <c r="Z24" s="90">
        <v>0.02</v>
      </c>
      <c r="AA24" s="91">
        <f t="shared" si="4"/>
        <v>56.55</v>
      </c>
    </row>
    <row r="25" spans="1:27" x14ac:dyDescent="0.45">
      <c r="A25" s="88"/>
      <c r="B25" s="89" t="s">
        <v>60</v>
      </c>
      <c r="C25" s="37"/>
      <c r="D25" s="37">
        <v>5</v>
      </c>
      <c r="E25" s="37">
        <v>0</v>
      </c>
      <c r="F25" s="37">
        <v>0</v>
      </c>
      <c r="G25" s="37">
        <v>1</v>
      </c>
      <c r="H25" s="37">
        <f t="shared" si="1"/>
        <v>2000</v>
      </c>
      <c r="I25" s="61">
        <v>100</v>
      </c>
      <c r="J25" s="37">
        <f t="shared" si="0"/>
        <v>200000</v>
      </c>
      <c r="K25" s="61"/>
      <c r="L25" s="40"/>
      <c r="M25" s="37"/>
      <c r="N25" s="37"/>
      <c r="O25" s="37"/>
      <c r="P25" s="61"/>
      <c r="Q25" s="61"/>
      <c r="R25" s="61"/>
      <c r="S25" s="37"/>
      <c r="T25" s="61"/>
      <c r="U25" s="61"/>
      <c r="V25" s="79"/>
      <c r="W25" s="37">
        <f t="shared" si="2"/>
        <v>200000</v>
      </c>
      <c r="X25" s="61"/>
      <c r="Y25" s="61">
        <f t="shared" si="3"/>
        <v>200000</v>
      </c>
      <c r="Z25" s="90">
        <v>0.01</v>
      </c>
      <c r="AA25" s="91">
        <f t="shared" si="4"/>
        <v>20</v>
      </c>
    </row>
    <row r="26" spans="1:27" x14ac:dyDescent="0.45">
      <c r="A26" s="88"/>
      <c r="B26" s="89" t="s">
        <v>60</v>
      </c>
      <c r="C26" s="37"/>
      <c r="D26" s="37">
        <v>15</v>
      </c>
      <c r="E26" s="37">
        <v>0</v>
      </c>
      <c r="F26" s="37">
        <v>0</v>
      </c>
      <c r="G26" s="37">
        <v>1</v>
      </c>
      <c r="H26" s="37">
        <f t="shared" si="1"/>
        <v>6000</v>
      </c>
      <c r="I26" s="61">
        <v>100</v>
      </c>
      <c r="J26" s="37">
        <f t="shared" si="0"/>
        <v>600000</v>
      </c>
      <c r="K26" s="61"/>
      <c r="L26" s="40"/>
      <c r="M26" s="37"/>
      <c r="N26" s="37"/>
      <c r="O26" s="37"/>
      <c r="P26" s="61"/>
      <c r="Q26" s="61"/>
      <c r="R26" s="61"/>
      <c r="S26" s="37"/>
      <c r="T26" s="61"/>
      <c r="U26" s="61"/>
      <c r="V26" s="79"/>
      <c r="W26" s="37">
        <f t="shared" si="2"/>
        <v>600000</v>
      </c>
      <c r="X26" s="61"/>
      <c r="Y26" s="61">
        <f t="shared" si="3"/>
        <v>600000</v>
      </c>
      <c r="Z26" s="90">
        <v>0.01</v>
      </c>
      <c r="AA26" s="91">
        <f t="shared" si="4"/>
        <v>60</v>
      </c>
    </row>
    <row r="27" spans="1:27" s="48" customFormat="1" x14ac:dyDescent="0.45">
      <c r="A27" s="92"/>
      <c r="B27" s="93"/>
      <c r="C27" s="44"/>
      <c r="D27" s="44"/>
      <c r="E27" s="44"/>
      <c r="F27" s="44"/>
      <c r="G27" s="44"/>
      <c r="H27" s="44"/>
      <c r="I27" s="44"/>
      <c r="J27" s="44"/>
      <c r="K27" s="44"/>
      <c r="L27" s="47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94"/>
      <c r="AA27" s="44"/>
    </row>
    <row r="28" spans="1:27" x14ac:dyDescent="0.45">
      <c r="A28" s="88">
        <v>6</v>
      </c>
      <c r="B28" s="89" t="s">
        <v>60</v>
      </c>
      <c r="C28" s="37"/>
      <c r="D28" s="37">
        <v>15</v>
      </c>
      <c r="E28" s="37">
        <v>0</v>
      </c>
      <c r="F28" s="37">
        <v>0</v>
      </c>
      <c r="G28" s="37">
        <v>1</v>
      </c>
      <c r="H28" s="37">
        <f t="shared" si="1"/>
        <v>6000</v>
      </c>
      <c r="I28" s="61">
        <v>100</v>
      </c>
      <c r="J28" s="37">
        <f t="shared" si="0"/>
        <v>600000</v>
      </c>
      <c r="K28" s="61"/>
      <c r="L28" s="36"/>
      <c r="M28" s="37"/>
      <c r="N28" s="37"/>
      <c r="O28" s="37"/>
      <c r="P28" s="61"/>
      <c r="Q28" s="61"/>
      <c r="R28" s="61"/>
      <c r="S28" s="37"/>
      <c r="T28" s="61"/>
      <c r="U28" s="61"/>
      <c r="V28" s="79"/>
      <c r="W28" s="37">
        <f t="shared" si="2"/>
        <v>600000</v>
      </c>
      <c r="X28" s="61"/>
      <c r="Y28" s="61">
        <f t="shared" si="3"/>
        <v>600000</v>
      </c>
      <c r="Z28" s="90">
        <v>0.01</v>
      </c>
      <c r="AA28" s="91">
        <f t="shared" si="4"/>
        <v>60</v>
      </c>
    </row>
    <row r="29" spans="1:27" s="48" customFormat="1" x14ac:dyDescent="0.45">
      <c r="A29" s="92"/>
      <c r="B29" s="93"/>
      <c r="C29" s="44"/>
      <c r="D29" s="44"/>
      <c r="E29" s="44"/>
      <c r="F29" s="44"/>
      <c r="G29" s="44"/>
      <c r="H29" s="44"/>
      <c r="I29" s="44"/>
      <c r="J29" s="44"/>
      <c r="K29" s="44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94"/>
      <c r="AA29" s="44"/>
    </row>
    <row r="30" spans="1:27" x14ac:dyDescent="0.45">
      <c r="A30" s="88">
        <v>7</v>
      </c>
      <c r="B30" s="89" t="s">
        <v>60</v>
      </c>
      <c r="C30" s="37"/>
      <c r="D30" s="37">
        <v>0</v>
      </c>
      <c r="E30" s="37">
        <v>2</v>
      </c>
      <c r="F30" s="37">
        <v>0</v>
      </c>
      <c r="G30" s="37">
        <v>2</v>
      </c>
      <c r="H30" s="37">
        <f t="shared" si="1"/>
        <v>200</v>
      </c>
      <c r="I30" s="61">
        <v>150</v>
      </c>
      <c r="J30" s="37">
        <f>H30*I30</f>
        <v>30000</v>
      </c>
      <c r="K30" s="61">
        <v>1</v>
      </c>
      <c r="L30" s="36" t="s">
        <v>62</v>
      </c>
      <c r="M30" s="37" t="s">
        <v>68</v>
      </c>
      <c r="N30" s="37">
        <v>2</v>
      </c>
      <c r="O30" s="37">
        <v>110.25</v>
      </c>
      <c r="P30" s="61">
        <v>100</v>
      </c>
      <c r="Q30" s="61">
        <v>6800</v>
      </c>
      <c r="R30" s="61">
        <f>O30*Q30</f>
        <v>749700</v>
      </c>
      <c r="S30" s="37">
        <v>23</v>
      </c>
      <c r="T30" s="61">
        <v>93</v>
      </c>
      <c r="U30" s="61">
        <f>R30*T30/100</f>
        <v>697221</v>
      </c>
      <c r="V30" s="79">
        <f>R30-U30</f>
        <v>52479</v>
      </c>
      <c r="W30" s="37">
        <f t="shared" si="2"/>
        <v>82479</v>
      </c>
      <c r="X30" s="61"/>
      <c r="Y30" s="61">
        <f t="shared" si="3"/>
        <v>82479</v>
      </c>
      <c r="Z30" s="90">
        <v>0.02</v>
      </c>
      <c r="AA30" s="91">
        <f t="shared" si="4"/>
        <v>16.495799999999999</v>
      </c>
    </row>
    <row r="31" spans="1:27" x14ac:dyDescent="0.45">
      <c r="A31" s="88"/>
      <c r="B31" s="89" t="s">
        <v>60</v>
      </c>
      <c r="C31" s="37"/>
      <c r="D31" s="37">
        <v>6</v>
      </c>
      <c r="E31" s="37">
        <v>0</v>
      </c>
      <c r="F31" s="37">
        <v>0</v>
      </c>
      <c r="G31" s="37">
        <v>1</v>
      </c>
      <c r="H31" s="37">
        <f t="shared" si="1"/>
        <v>2400</v>
      </c>
      <c r="I31" s="61">
        <v>100</v>
      </c>
      <c r="J31" s="37">
        <f t="shared" si="0"/>
        <v>240000</v>
      </c>
      <c r="K31" s="61"/>
      <c r="L31" s="36"/>
      <c r="M31" s="37"/>
      <c r="N31" s="37"/>
      <c r="O31" s="37"/>
      <c r="P31" s="61"/>
      <c r="Q31" s="61"/>
      <c r="R31" s="61"/>
      <c r="S31" s="37"/>
      <c r="T31" s="61"/>
      <c r="U31" s="61"/>
      <c r="V31" s="79"/>
      <c r="W31" s="37">
        <f t="shared" si="2"/>
        <v>240000</v>
      </c>
      <c r="X31" s="61"/>
      <c r="Y31" s="61">
        <f t="shared" si="3"/>
        <v>240000</v>
      </c>
      <c r="Z31" s="90">
        <v>0.01</v>
      </c>
      <c r="AA31" s="91">
        <f t="shared" si="4"/>
        <v>24</v>
      </c>
    </row>
    <row r="32" spans="1:27" s="48" customFormat="1" x14ac:dyDescent="0.45">
      <c r="A32" s="92"/>
      <c r="B32" s="93"/>
      <c r="C32" s="44"/>
      <c r="D32" s="44"/>
      <c r="E32" s="44"/>
      <c r="F32" s="44"/>
      <c r="G32" s="44"/>
      <c r="H32" s="44"/>
      <c r="I32" s="44"/>
      <c r="J32" s="44"/>
      <c r="K32" s="44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94"/>
      <c r="AA32" s="44"/>
    </row>
    <row r="33" spans="1:27" s="58" customFormat="1" x14ac:dyDescent="0.45">
      <c r="A33" s="88">
        <v>8</v>
      </c>
      <c r="B33" s="89" t="s">
        <v>60</v>
      </c>
      <c r="C33" s="37"/>
      <c r="D33" s="37">
        <v>3</v>
      </c>
      <c r="E33" s="37">
        <v>2</v>
      </c>
      <c r="F33" s="37">
        <v>0</v>
      </c>
      <c r="G33" s="37">
        <v>2</v>
      </c>
      <c r="H33" s="37">
        <f t="shared" si="1"/>
        <v>1400</v>
      </c>
      <c r="I33" s="37">
        <v>150</v>
      </c>
      <c r="J33" s="37">
        <f t="shared" si="0"/>
        <v>210000</v>
      </c>
      <c r="K33" s="37">
        <v>1</v>
      </c>
      <c r="L33" s="36" t="s">
        <v>62</v>
      </c>
      <c r="M33" s="37" t="s">
        <v>68</v>
      </c>
      <c r="N33" s="37">
        <v>2</v>
      </c>
      <c r="O33" s="37">
        <v>144</v>
      </c>
      <c r="P33" s="37">
        <v>100</v>
      </c>
      <c r="Q33" s="37">
        <v>6800</v>
      </c>
      <c r="R33" s="37">
        <f>O33*Q33</f>
        <v>979200</v>
      </c>
      <c r="S33" s="37">
        <v>46</v>
      </c>
      <c r="T33" s="37">
        <v>93</v>
      </c>
      <c r="U33" s="37">
        <f>R33*T33/100</f>
        <v>910656</v>
      </c>
      <c r="V33" s="79">
        <f>R33-U33</f>
        <v>68544</v>
      </c>
      <c r="W33" s="37">
        <f t="shared" si="2"/>
        <v>278544</v>
      </c>
      <c r="X33" s="37"/>
      <c r="Y33" s="37">
        <f t="shared" si="3"/>
        <v>278544</v>
      </c>
      <c r="Z33" s="95">
        <v>0.02</v>
      </c>
      <c r="AA33" s="49">
        <f t="shared" si="4"/>
        <v>55.708800000000004</v>
      </c>
    </row>
    <row r="34" spans="1:27" s="58" customFormat="1" x14ac:dyDescent="0.45">
      <c r="A34" s="88"/>
      <c r="B34" s="89"/>
      <c r="C34" s="37"/>
      <c r="D34" s="37"/>
      <c r="E34" s="37"/>
      <c r="F34" s="37"/>
      <c r="G34" s="37"/>
      <c r="H34" s="37">
        <f t="shared" si="1"/>
        <v>0</v>
      </c>
      <c r="I34" s="37">
        <v>150</v>
      </c>
      <c r="J34" s="37">
        <f t="shared" si="0"/>
        <v>0</v>
      </c>
      <c r="K34" s="37"/>
      <c r="L34" s="36" t="s">
        <v>90</v>
      </c>
      <c r="M34" s="37" t="s">
        <v>68</v>
      </c>
      <c r="N34" s="37">
        <v>3</v>
      </c>
      <c r="O34" s="37">
        <v>48</v>
      </c>
      <c r="P34" s="37">
        <v>100</v>
      </c>
      <c r="Q34" s="37">
        <v>6800</v>
      </c>
      <c r="R34" s="37">
        <f>O34*Q34</f>
        <v>326400</v>
      </c>
      <c r="S34" s="37">
        <v>46</v>
      </c>
      <c r="T34" s="37">
        <v>93</v>
      </c>
      <c r="U34" s="37">
        <f>R34*T34/100</f>
        <v>303552</v>
      </c>
      <c r="V34" s="79">
        <f>R34-U34</f>
        <v>22848</v>
      </c>
      <c r="W34" s="37">
        <f t="shared" si="2"/>
        <v>22848</v>
      </c>
      <c r="X34" s="37"/>
      <c r="Y34" s="37">
        <f t="shared" si="3"/>
        <v>22848</v>
      </c>
      <c r="Z34" s="95">
        <v>0.3</v>
      </c>
      <c r="AA34" s="49">
        <f t="shared" si="4"/>
        <v>68.543999999999997</v>
      </c>
    </row>
    <row r="35" spans="1:27" s="58" customFormat="1" x14ac:dyDescent="0.45">
      <c r="A35" s="88"/>
      <c r="B35" s="89" t="s">
        <v>60</v>
      </c>
      <c r="C35" s="37"/>
      <c r="D35" s="37">
        <v>33</v>
      </c>
      <c r="E35" s="37">
        <v>0</v>
      </c>
      <c r="F35" s="37">
        <v>0</v>
      </c>
      <c r="G35" s="37">
        <v>1</v>
      </c>
      <c r="H35" s="37">
        <f t="shared" si="1"/>
        <v>13200</v>
      </c>
      <c r="I35" s="37">
        <v>100</v>
      </c>
      <c r="J35" s="37">
        <f t="shared" si="0"/>
        <v>1320000</v>
      </c>
      <c r="K35" s="37"/>
      <c r="L35" s="36"/>
      <c r="M35" s="37"/>
      <c r="N35" s="37"/>
      <c r="O35" s="37"/>
      <c r="P35" s="37"/>
      <c r="Q35" s="37"/>
      <c r="R35" s="37">
        <f>O35*Q35</f>
        <v>0</v>
      </c>
      <c r="S35" s="37"/>
      <c r="T35" s="37"/>
      <c r="U35" s="37">
        <f>R35*T35/100</f>
        <v>0</v>
      </c>
      <c r="V35" s="79">
        <f>R35-U35</f>
        <v>0</v>
      </c>
      <c r="W35" s="37">
        <f t="shared" si="2"/>
        <v>1320000</v>
      </c>
      <c r="X35" s="37"/>
      <c r="Y35" s="37">
        <f t="shared" si="3"/>
        <v>1320000</v>
      </c>
      <c r="Z35" s="95">
        <v>0.01</v>
      </c>
      <c r="AA35" s="49">
        <f t="shared" si="4"/>
        <v>132</v>
      </c>
    </row>
    <row r="36" spans="1:27" s="48" customFormat="1" x14ac:dyDescent="0.45">
      <c r="A36" s="92"/>
      <c r="B36" s="93"/>
      <c r="C36" s="44"/>
      <c r="D36" s="44"/>
      <c r="E36" s="44"/>
      <c r="F36" s="44"/>
      <c r="G36" s="44"/>
      <c r="H36" s="44"/>
      <c r="I36" s="44"/>
      <c r="J36" s="44"/>
      <c r="K36" s="44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94"/>
      <c r="AA36" s="44"/>
    </row>
    <row r="37" spans="1:27" x14ac:dyDescent="0.45">
      <c r="A37" s="88">
        <v>9</v>
      </c>
      <c r="B37" s="89" t="s">
        <v>60</v>
      </c>
      <c r="C37" s="37"/>
      <c r="D37" s="37">
        <v>1</v>
      </c>
      <c r="E37" s="37">
        <v>0</v>
      </c>
      <c r="F37" s="37">
        <v>0</v>
      </c>
      <c r="G37" s="37">
        <v>2</v>
      </c>
      <c r="H37" s="37">
        <f t="shared" si="1"/>
        <v>400</v>
      </c>
      <c r="I37" s="61">
        <v>150</v>
      </c>
      <c r="J37" s="37">
        <f>H37*I37</f>
        <v>60000</v>
      </c>
      <c r="K37" s="61">
        <v>1</v>
      </c>
      <c r="L37" s="36" t="s">
        <v>62</v>
      </c>
      <c r="M37" s="37" t="s">
        <v>68</v>
      </c>
      <c r="N37" s="37">
        <v>2</v>
      </c>
      <c r="O37" s="37">
        <v>120</v>
      </c>
      <c r="P37" s="61">
        <v>100</v>
      </c>
      <c r="Q37" s="61">
        <v>6800</v>
      </c>
      <c r="R37" s="61">
        <f>O37*Q37</f>
        <v>816000</v>
      </c>
      <c r="S37" s="37">
        <v>21</v>
      </c>
      <c r="T37" s="61">
        <v>93</v>
      </c>
      <c r="U37" s="61">
        <f>R37*T37/100</f>
        <v>758880</v>
      </c>
      <c r="V37" s="79">
        <f>R37-U37</f>
        <v>57120</v>
      </c>
      <c r="W37" s="37">
        <f t="shared" si="2"/>
        <v>117120</v>
      </c>
      <c r="X37" s="61"/>
      <c r="Y37" s="61">
        <f t="shared" si="3"/>
        <v>117120</v>
      </c>
      <c r="Z37" s="90">
        <v>0.02</v>
      </c>
      <c r="AA37" s="91">
        <f t="shared" si="4"/>
        <v>23.423999999999999</v>
      </c>
    </row>
    <row r="38" spans="1:27" s="100" customFormat="1" x14ac:dyDescent="0.45">
      <c r="A38" s="96"/>
      <c r="B38" s="97" t="s">
        <v>23</v>
      </c>
      <c r="C38" s="78">
        <v>15816</v>
      </c>
      <c r="D38" s="78">
        <v>1</v>
      </c>
      <c r="E38" s="78">
        <v>0</v>
      </c>
      <c r="F38" s="78">
        <v>38</v>
      </c>
      <c r="G38" s="78">
        <v>1</v>
      </c>
      <c r="H38" s="78">
        <f t="shared" si="1"/>
        <v>438</v>
      </c>
      <c r="I38" s="78">
        <v>100</v>
      </c>
      <c r="J38" s="78">
        <f t="shared" si="0"/>
        <v>43800</v>
      </c>
      <c r="K38" s="78"/>
      <c r="L38" s="77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98"/>
      <c r="AA38" s="99"/>
    </row>
    <row r="39" spans="1:27" x14ac:dyDescent="0.45">
      <c r="A39" s="88"/>
      <c r="B39" s="89" t="s">
        <v>60</v>
      </c>
      <c r="C39" s="37"/>
      <c r="D39" s="37">
        <v>8</v>
      </c>
      <c r="E39" s="37">
        <v>0</v>
      </c>
      <c r="F39" s="37">
        <v>0</v>
      </c>
      <c r="G39" s="37">
        <v>1</v>
      </c>
      <c r="H39" s="37">
        <f t="shared" si="1"/>
        <v>3200</v>
      </c>
      <c r="I39" s="61">
        <v>100</v>
      </c>
      <c r="J39" s="37">
        <f>H39*I39</f>
        <v>320000</v>
      </c>
      <c r="K39" s="61"/>
      <c r="L39" s="36"/>
      <c r="M39" s="37"/>
      <c r="N39" s="37"/>
      <c r="O39" s="37"/>
      <c r="P39" s="61"/>
      <c r="Q39" s="61"/>
      <c r="R39" s="61"/>
      <c r="S39" s="37"/>
      <c r="T39" s="61"/>
      <c r="U39" s="61"/>
      <c r="V39" s="79"/>
      <c r="W39" s="37">
        <f t="shared" si="2"/>
        <v>320000</v>
      </c>
      <c r="X39" s="61"/>
      <c r="Y39" s="61">
        <f t="shared" si="3"/>
        <v>320000</v>
      </c>
      <c r="Z39" s="90">
        <v>0.01</v>
      </c>
      <c r="AA39" s="91">
        <f t="shared" si="4"/>
        <v>32</v>
      </c>
    </row>
    <row r="40" spans="1:27" s="48" customFormat="1" x14ac:dyDescent="0.45">
      <c r="A40" s="92"/>
      <c r="B40" s="93"/>
      <c r="C40" s="44"/>
      <c r="D40" s="44"/>
      <c r="E40" s="44"/>
      <c r="F40" s="44"/>
      <c r="G40" s="44"/>
      <c r="H40" s="44"/>
      <c r="I40" s="44"/>
      <c r="J40" s="44"/>
      <c r="K40" s="44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50">
        <f t="shared" si="4"/>
        <v>0</v>
      </c>
    </row>
    <row r="41" spans="1:27" x14ac:dyDescent="0.45">
      <c r="A41" s="88">
        <v>10</v>
      </c>
      <c r="B41" s="89" t="s">
        <v>60</v>
      </c>
      <c r="C41" s="37"/>
      <c r="D41" s="37">
        <v>0</v>
      </c>
      <c r="E41" s="37">
        <v>2</v>
      </c>
      <c r="F41" s="37">
        <v>0</v>
      </c>
      <c r="G41" s="37">
        <v>2</v>
      </c>
      <c r="H41" s="37">
        <f t="shared" si="1"/>
        <v>200</v>
      </c>
      <c r="I41" s="61">
        <v>150</v>
      </c>
      <c r="J41" s="37">
        <f t="shared" si="0"/>
        <v>30000</v>
      </c>
      <c r="K41" s="61">
        <v>1</v>
      </c>
      <c r="L41" s="36" t="s">
        <v>62</v>
      </c>
      <c r="M41" s="37" t="s">
        <v>68</v>
      </c>
      <c r="N41" s="37">
        <v>2</v>
      </c>
      <c r="O41" s="37">
        <v>144</v>
      </c>
      <c r="P41" s="61">
        <v>100</v>
      </c>
      <c r="Q41" s="61">
        <v>6800</v>
      </c>
      <c r="R41" s="61">
        <f>O41*Q41</f>
        <v>979200</v>
      </c>
      <c r="S41" s="37">
        <v>21</v>
      </c>
      <c r="T41" s="61">
        <v>93</v>
      </c>
      <c r="U41" s="61">
        <f>R41*T41/100</f>
        <v>910656</v>
      </c>
      <c r="V41" s="79">
        <f>R41-U41</f>
        <v>68544</v>
      </c>
      <c r="W41" s="37">
        <f t="shared" si="2"/>
        <v>98544</v>
      </c>
      <c r="X41" s="61"/>
      <c r="Y41" s="61">
        <f t="shared" si="3"/>
        <v>98544</v>
      </c>
      <c r="Z41" s="90">
        <v>0.02</v>
      </c>
      <c r="AA41" s="91">
        <f t="shared" si="4"/>
        <v>19.7088</v>
      </c>
    </row>
    <row r="42" spans="1:27" x14ac:dyDescent="0.45">
      <c r="A42" s="88"/>
      <c r="B42" s="89" t="s">
        <v>60</v>
      </c>
      <c r="C42" s="37"/>
      <c r="D42" s="37">
        <v>18</v>
      </c>
      <c r="E42" s="37">
        <v>0</v>
      </c>
      <c r="F42" s="37">
        <v>0</v>
      </c>
      <c r="G42" s="37">
        <v>1</v>
      </c>
      <c r="H42" s="37">
        <f t="shared" si="1"/>
        <v>7200</v>
      </c>
      <c r="I42" s="61">
        <v>100</v>
      </c>
      <c r="J42" s="37">
        <f t="shared" si="0"/>
        <v>720000</v>
      </c>
      <c r="K42" s="61"/>
      <c r="L42" s="36"/>
      <c r="M42" s="37"/>
      <c r="N42" s="37"/>
      <c r="O42" s="37"/>
      <c r="P42" s="61"/>
      <c r="Q42" s="61"/>
      <c r="R42" s="61"/>
      <c r="S42" s="37"/>
      <c r="T42" s="61"/>
      <c r="U42" s="61"/>
      <c r="V42" s="79"/>
      <c r="W42" s="37">
        <f t="shared" si="2"/>
        <v>720000</v>
      </c>
      <c r="X42" s="61"/>
      <c r="Y42" s="61">
        <f t="shared" si="3"/>
        <v>720000</v>
      </c>
      <c r="Z42" s="90">
        <v>0.01</v>
      </c>
      <c r="AA42" s="91">
        <f t="shared" si="4"/>
        <v>72</v>
      </c>
    </row>
    <row r="43" spans="1:27" x14ac:dyDescent="0.45">
      <c r="A43" s="88"/>
      <c r="B43" s="89" t="s">
        <v>60</v>
      </c>
      <c r="C43" s="37"/>
      <c r="D43" s="37">
        <v>20</v>
      </c>
      <c r="E43" s="37">
        <v>0</v>
      </c>
      <c r="F43" s="37">
        <v>0</v>
      </c>
      <c r="G43" s="37">
        <v>1</v>
      </c>
      <c r="H43" s="37">
        <f t="shared" si="1"/>
        <v>8000</v>
      </c>
      <c r="I43" s="61">
        <v>100</v>
      </c>
      <c r="J43" s="37">
        <f t="shared" si="0"/>
        <v>800000</v>
      </c>
      <c r="K43" s="61"/>
      <c r="L43" s="36"/>
      <c r="M43" s="37"/>
      <c r="N43" s="37"/>
      <c r="O43" s="37"/>
      <c r="P43" s="61"/>
      <c r="Q43" s="61"/>
      <c r="R43" s="61"/>
      <c r="S43" s="37"/>
      <c r="T43" s="61"/>
      <c r="U43" s="61"/>
      <c r="V43" s="79"/>
      <c r="W43" s="37">
        <f t="shared" si="2"/>
        <v>800000</v>
      </c>
      <c r="X43" s="61"/>
      <c r="Y43" s="61">
        <f t="shared" si="3"/>
        <v>800000</v>
      </c>
      <c r="Z43" s="90">
        <v>0.01</v>
      </c>
      <c r="AA43" s="91">
        <f t="shared" si="4"/>
        <v>80</v>
      </c>
    </row>
    <row r="44" spans="1:27" s="48" customFormat="1" x14ac:dyDescent="0.45">
      <c r="A44" s="92"/>
      <c r="B44" s="93"/>
      <c r="C44" s="44"/>
      <c r="D44" s="44"/>
      <c r="E44" s="44"/>
      <c r="F44" s="44"/>
      <c r="G44" s="44"/>
      <c r="H44" s="44"/>
      <c r="I44" s="44"/>
      <c r="J44" s="44"/>
      <c r="K44" s="44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x14ac:dyDescent="0.45">
      <c r="A45" s="88">
        <v>11</v>
      </c>
      <c r="B45" s="89" t="s">
        <v>60</v>
      </c>
      <c r="C45" s="37"/>
      <c r="D45" s="37">
        <v>1</v>
      </c>
      <c r="E45" s="37">
        <v>0</v>
      </c>
      <c r="F45" s="37">
        <v>0</v>
      </c>
      <c r="G45" s="37">
        <v>2</v>
      </c>
      <c r="H45" s="37">
        <f t="shared" si="1"/>
        <v>400</v>
      </c>
      <c r="I45" s="61">
        <v>150</v>
      </c>
      <c r="J45" s="37">
        <f t="shared" si="0"/>
        <v>60000</v>
      </c>
      <c r="K45" s="61">
        <v>1</v>
      </c>
      <c r="L45" s="36" t="s">
        <v>62</v>
      </c>
      <c r="M45" s="37" t="s">
        <v>68</v>
      </c>
      <c r="N45" s="37">
        <v>2</v>
      </c>
      <c r="O45" s="37">
        <v>96</v>
      </c>
      <c r="P45" s="61">
        <v>100</v>
      </c>
      <c r="Q45" s="61">
        <v>6800</v>
      </c>
      <c r="R45" s="61">
        <f>O45*Q45</f>
        <v>652800</v>
      </c>
      <c r="S45" s="37">
        <v>23</v>
      </c>
      <c r="T45" s="61">
        <v>93</v>
      </c>
      <c r="U45" s="61">
        <f>R45*T45/100</f>
        <v>607104</v>
      </c>
      <c r="V45" s="79">
        <f>R45-U45</f>
        <v>45696</v>
      </c>
      <c r="W45" s="37">
        <f t="shared" si="2"/>
        <v>105696</v>
      </c>
      <c r="X45" s="61"/>
      <c r="Y45" s="61">
        <f t="shared" si="3"/>
        <v>105696</v>
      </c>
      <c r="Z45" s="90">
        <v>0.02</v>
      </c>
      <c r="AA45" s="91">
        <f t="shared" si="4"/>
        <v>21.139200000000002</v>
      </c>
    </row>
    <row r="46" spans="1:27" x14ac:dyDescent="0.45">
      <c r="A46" s="88"/>
      <c r="B46" s="89" t="s">
        <v>60</v>
      </c>
      <c r="C46" s="37"/>
      <c r="D46" s="37">
        <v>10</v>
      </c>
      <c r="E46" s="37">
        <v>0</v>
      </c>
      <c r="F46" s="37">
        <v>0</v>
      </c>
      <c r="G46" s="37">
        <v>1</v>
      </c>
      <c r="H46" s="37">
        <f t="shared" si="1"/>
        <v>4000</v>
      </c>
      <c r="I46" s="61">
        <v>100</v>
      </c>
      <c r="J46" s="37">
        <f t="shared" si="0"/>
        <v>400000</v>
      </c>
      <c r="K46" s="61"/>
      <c r="L46" s="36"/>
      <c r="M46" s="37"/>
      <c r="N46" s="37"/>
      <c r="O46" s="37"/>
      <c r="P46" s="61"/>
      <c r="Q46" s="61"/>
      <c r="R46" s="61"/>
      <c r="S46" s="37"/>
      <c r="T46" s="61"/>
      <c r="U46" s="61"/>
      <c r="V46" s="79"/>
      <c r="W46" s="37">
        <f t="shared" si="2"/>
        <v>400000</v>
      </c>
      <c r="X46" s="61"/>
      <c r="Y46" s="61">
        <f t="shared" si="3"/>
        <v>400000</v>
      </c>
      <c r="Z46" s="90">
        <v>0.01</v>
      </c>
      <c r="AA46" s="91">
        <f t="shared" si="4"/>
        <v>40</v>
      </c>
    </row>
    <row r="47" spans="1:27" x14ac:dyDescent="0.45">
      <c r="A47" s="88"/>
      <c r="B47" s="89" t="s">
        <v>60</v>
      </c>
      <c r="C47" s="37"/>
      <c r="D47" s="37">
        <v>15</v>
      </c>
      <c r="E47" s="37">
        <v>0</v>
      </c>
      <c r="F47" s="37">
        <v>0</v>
      </c>
      <c r="G47" s="37">
        <v>1</v>
      </c>
      <c r="H47" s="37">
        <f t="shared" si="1"/>
        <v>6000</v>
      </c>
      <c r="I47" s="61">
        <v>100</v>
      </c>
      <c r="J47" s="37">
        <f t="shared" si="0"/>
        <v>600000</v>
      </c>
      <c r="K47" s="61"/>
      <c r="L47" s="36"/>
      <c r="M47" s="37"/>
      <c r="N47" s="37"/>
      <c r="O47" s="37"/>
      <c r="P47" s="61"/>
      <c r="Q47" s="61"/>
      <c r="R47" s="61"/>
      <c r="S47" s="37"/>
      <c r="T47" s="61"/>
      <c r="U47" s="61"/>
      <c r="V47" s="79"/>
      <c r="W47" s="37">
        <f t="shared" si="2"/>
        <v>600000</v>
      </c>
      <c r="X47" s="61"/>
      <c r="Y47" s="61">
        <f t="shared" si="3"/>
        <v>600000</v>
      </c>
      <c r="Z47" s="90">
        <v>0.01</v>
      </c>
      <c r="AA47" s="91">
        <f t="shared" si="4"/>
        <v>60</v>
      </c>
    </row>
    <row r="48" spans="1:27" s="48" customFormat="1" x14ac:dyDescent="0.45">
      <c r="A48" s="92"/>
      <c r="B48" s="93"/>
      <c r="C48" s="44"/>
      <c r="D48" s="44"/>
      <c r="E48" s="44"/>
      <c r="F48" s="44"/>
      <c r="G48" s="44"/>
      <c r="H48" s="44"/>
      <c r="I48" s="44"/>
      <c r="J48" s="44"/>
      <c r="K48" s="44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1:30" x14ac:dyDescent="0.45">
      <c r="A49" s="88">
        <v>12</v>
      </c>
      <c r="B49" s="89" t="s">
        <v>60</v>
      </c>
      <c r="C49" s="37"/>
      <c r="D49" s="37">
        <v>0</v>
      </c>
      <c r="E49" s="37">
        <v>2</v>
      </c>
      <c r="F49" s="37">
        <v>0</v>
      </c>
      <c r="G49" s="37">
        <v>2</v>
      </c>
      <c r="H49" s="37">
        <f t="shared" si="1"/>
        <v>200</v>
      </c>
      <c r="I49" s="61">
        <v>150</v>
      </c>
      <c r="J49" s="37">
        <f t="shared" si="0"/>
        <v>30000</v>
      </c>
      <c r="K49" s="61">
        <v>1</v>
      </c>
      <c r="L49" s="36" t="s">
        <v>62</v>
      </c>
      <c r="M49" s="37" t="s">
        <v>68</v>
      </c>
      <c r="N49" s="37">
        <v>2</v>
      </c>
      <c r="O49" s="37">
        <v>148.5</v>
      </c>
      <c r="P49" s="61">
        <v>100</v>
      </c>
      <c r="Q49" s="61">
        <v>6800</v>
      </c>
      <c r="R49" s="61">
        <f>O49*Q49</f>
        <v>1009800</v>
      </c>
      <c r="S49" s="37">
        <v>46</v>
      </c>
      <c r="T49" s="61">
        <v>93</v>
      </c>
      <c r="U49" s="61">
        <f>R49*T49/100</f>
        <v>939114</v>
      </c>
      <c r="V49" s="79">
        <f>R49-U49</f>
        <v>70686</v>
      </c>
      <c r="W49" s="37">
        <f t="shared" si="2"/>
        <v>100686</v>
      </c>
      <c r="X49" s="61"/>
      <c r="Y49" s="61">
        <f t="shared" si="3"/>
        <v>100686</v>
      </c>
      <c r="Z49" s="90">
        <v>0.02</v>
      </c>
      <c r="AA49" s="91">
        <f t="shared" si="4"/>
        <v>20.1372</v>
      </c>
    </row>
    <row r="50" spans="1:30" x14ac:dyDescent="0.45">
      <c r="A50" s="88"/>
      <c r="B50" s="89" t="s">
        <v>60</v>
      </c>
      <c r="C50" s="37"/>
      <c r="D50" s="37">
        <v>7</v>
      </c>
      <c r="E50" s="37">
        <v>0</v>
      </c>
      <c r="F50" s="37">
        <v>0</v>
      </c>
      <c r="G50" s="37">
        <v>1</v>
      </c>
      <c r="H50" s="37">
        <f t="shared" si="1"/>
        <v>2800</v>
      </c>
      <c r="I50" s="61">
        <v>100</v>
      </c>
      <c r="J50" s="37">
        <f t="shared" si="0"/>
        <v>280000</v>
      </c>
      <c r="K50" s="61"/>
      <c r="L50" s="36"/>
      <c r="M50" s="37"/>
      <c r="N50" s="37"/>
      <c r="O50" s="37"/>
      <c r="P50" s="61"/>
      <c r="Q50" s="61"/>
      <c r="R50" s="61">
        <f>O50*Q50</f>
        <v>0</v>
      </c>
      <c r="S50" s="37"/>
      <c r="T50" s="61"/>
      <c r="U50" s="61">
        <f>R50*T50/100</f>
        <v>0</v>
      </c>
      <c r="V50" s="79">
        <f>R50-U50</f>
        <v>0</v>
      </c>
      <c r="W50" s="37">
        <f t="shared" si="2"/>
        <v>280000</v>
      </c>
      <c r="X50" s="61"/>
      <c r="Y50" s="61">
        <f t="shared" si="3"/>
        <v>280000</v>
      </c>
      <c r="Z50" s="90">
        <v>0.01</v>
      </c>
      <c r="AA50" s="91">
        <f t="shared" si="4"/>
        <v>28</v>
      </c>
    </row>
    <row r="51" spans="1:30" s="48" customFormat="1" x14ac:dyDescent="0.45">
      <c r="A51" s="92"/>
      <c r="B51" s="93"/>
      <c r="C51" s="44"/>
      <c r="D51" s="44"/>
      <c r="E51" s="44"/>
      <c r="F51" s="44"/>
      <c r="G51" s="44"/>
      <c r="H51" s="44"/>
      <c r="I51" s="44"/>
      <c r="J51" s="44"/>
      <c r="K51" s="44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 spans="1:30" x14ac:dyDescent="0.45">
      <c r="A52" s="88">
        <v>13</v>
      </c>
      <c r="B52" s="89" t="s">
        <v>60</v>
      </c>
      <c r="C52" s="37"/>
      <c r="D52" s="37">
        <v>1</v>
      </c>
      <c r="E52" s="37">
        <v>0</v>
      </c>
      <c r="F52" s="37">
        <v>0</v>
      </c>
      <c r="G52" s="37">
        <v>2</v>
      </c>
      <c r="H52" s="37">
        <f t="shared" si="1"/>
        <v>400</v>
      </c>
      <c r="I52" s="61">
        <v>150</v>
      </c>
      <c r="J52" s="37">
        <f t="shared" si="0"/>
        <v>60000</v>
      </c>
      <c r="K52" s="61">
        <v>1</v>
      </c>
      <c r="L52" s="36" t="s">
        <v>62</v>
      </c>
      <c r="M52" s="37" t="s">
        <v>68</v>
      </c>
      <c r="N52" s="37">
        <v>2</v>
      </c>
      <c r="O52" s="37">
        <v>80</v>
      </c>
      <c r="P52" s="61">
        <v>100</v>
      </c>
      <c r="Q52" s="61">
        <v>6800</v>
      </c>
      <c r="R52" s="61">
        <f>O52*Q52</f>
        <v>544000</v>
      </c>
      <c r="S52" s="37">
        <v>17</v>
      </c>
      <c r="T52" s="61">
        <v>79</v>
      </c>
      <c r="U52" s="61">
        <f>R52*T52/100</f>
        <v>429760</v>
      </c>
      <c r="V52" s="79">
        <f>R52-U52</f>
        <v>114240</v>
      </c>
      <c r="W52" s="37">
        <f t="shared" si="2"/>
        <v>174240</v>
      </c>
      <c r="X52" s="61"/>
      <c r="Y52" s="61">
        <f t="shared" si="3"/>
        <v>174240</v>
      </c>
      <c r="Z52" s="90">
        <v>0.02</v>
      </c>
      <c r="AA52" s="91">
        <f t="shared" si="4"/>
        <v>34.847999999999999</v>
      </c>
    </row>
    <row r="53" spans="1:30" x14ac:dyDescent="0.45">
      <c r="A53" s="88"/>
      <c r="B53" s="89" t="s">
        <v>60</v>
      </c>
      <c r="C53" s="37"/>
      <c r="D53" s="37">
        <v>5</v>
      </c>
      <c r="E53" s="37">
        <v>0</v>
      </c>
      <c r="F53" s="37">
        <v>0</v>
      </c>
      <c r="G53" s="37">
        <v>1</v>
      </c>
      <c r="H53" s="37">
        <f t="shared" si="1"/>
        <v>2000</v>
      </c>
      <c r="I53" s="61">
        <v>100</v>
      </c>
      <c r="J53" s="37">
        <f t="shared" si="0"/>
        <v>200000</v>
      </c>
      <c r="K53" s="61"/>
      <c r="L53" s="36"/>
      <c r="M53" s="37"/>
      <c r="N53" s="37"/>
      <c r="O53" s="37"/>
      <c r="P53" s="61"/>
      <c r="Q53" s="61"/>
      <c r="R53" s="61"/>
      <c r="S53" s="37"/>
      <c r="T53" s="61"/>
      <c r="U53" s="61"/>
      <c r="V53" s="79"/>
      <c r="W53" s="37">
        <f t="shared" si="2"/>
        <v>200000</v>
      </c>
      <c r="X53" s="61"/>
      <c r="Y53" s="61">
        <f t="shared" si="3"/>
        <v>200000</v>
      </c>
      <c r="Z53" s="90">
        <v>0.01</v>
      </c>
      <c r="AA53" s="91">
        <f t="shared" si="4"/>
        <v>20</v>
      </c>
    </row>
    <row r="54" spans="1:30" s="48" customFormat="1" x14ac:dyDescent="0.45">
      <c r="A54" s="92"/>
      <c r="B54" s="93"/>
      <c r="C54" s="44"/>
      <c r="D54" s="44"/>
      <c r="E54" s="44"/>
      <c r="F54" s="44"/>
      <c r="G54" s="44"/>
      <c r="H54" s="44"/>
      <c r="I54" s="44"/>
      <c r="J54" s="44"/>
      <c r="K54" s="44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1:30" x14ac:dyDescent="0.45">
      <c r="A55" s="88">
        <v>14</v>
      </c>
      <c r="B55" s="89" t="s">
        <v>60</v>
      </c>
      <c r="C55" s="37"/>
      <c r="D55" s="37">
        <v>0</v>
      </c>
      <c r="E55" s="37">
        <v>2</v>
      </c>
      <c r="F55" s="37">
        <v>0</v>
      </c>
      <c r="G55" s="37">
        <v>2</v>
      </c>
      <c r="H55" s="37">
        <f t="shared" si="1"/>
        <v>200</v>
      </c>
      <c r="I55" s="61">
        <v>150</v>
      </c>
      <c r="J55" s="37">
        <f t="shared" si="0"/>
        <v>30000</v>
      </c>
      <c r="K55" s="61">
        <v>1</v>
      </c>
      <c r="L55" s="36" t="s">
        <v>62</v>
      </c>
      <c r="M55" s="37" t="s">
        <v>68</v>
      </c>
      <c r="N55" s="37">
        <v>2</v>
      </c>
      <c r="O55" s="37">
        <v>90</v>
      </c>
      <c r="P55" s="61">
        <v>100</v>
      </c>
      <c r="Q55" s="61">
        <v>6800</v>
      </c>
      <c r="R55" s="61">
        <f>O55*Q55</f>
        <v>612000</v>
      </c>
      <c r="S55" s="37">
        <v>21</v>
      </c>
      <c r="T55" s="61">
        <v>93</v>
      </c>
      <c r="U55" s="61">
        <f>R55*T55/100</f>
        <v>569160</v>
      </c>
      <c r="V55" s="79">
        <f>R55-U55</f>
        <v>42840</v>
      </c>
      <c r="W55" s="37">
        <f t="shared" si="2"/>
        <v>72840</v>
      </c>
      <c r="X55" s="61"/>
      <c r="Y55" s="61">
        <f t="shared" si="3"/>
        <v>72840</v>
      </c>
      <c r="Z55" s="90">
        <v>0.02</v>
      </c>
      <c r="AA55" s="91">
        <f t="shared" si="4"/>
        <v>14.568</v>
      </c>
    </row>
    <row r="56" spans="1:30" x14ac:dyDescent="0.45">
      <c r="A56" s="88"/>
      <c r="B56" s="89"/>
      <c r="C56" s="37"/>
      <c r="D56" s="37"/>
      <c r="E56" s="37"/>
      <c r="F56" s="37"/>
      <c r="G56" s="37"/>
      <c r="H56" s="37">
        <f t="shared" si="1"/>
        <v>0</v>
      </c>
      <c r="I56" s="61"/>
      <c r="J56" s="61"/>
      <c r="K56" s="61"/>
      <c r="L56" s="36"/>
      <c r="M56" s="36" t="s">
        <v>68</v>
      </c>
      <c r="N56" s="37">
        <v>14</v>
      </c>
      <c r="O56" s="37">
        <v>9</v>
      </c>
      <c r="P56" s="61">
        <v>100</v>
      </c>
      <c r="Q56" s="61">
        <v>6800</v>
      </c>
      <c r="R56" s="61">
        <f>O56*Q56</f>
        <v>61200</v>
      </c>
      <c r="S56" s="37">
        <v>21</v>
      </c>
      <c r="T56" s="61">
        <v>93</v>
      </c>
      <c r="U56" s="61">
        <f>R56*T56/100</f>
        <v>56916</v>
      </c>
      <c r="V56" s="79">
        <f>R56-U56</f>
        <v>4284</v>
      </c>
      <c r="W56" s="37">
        <f t="shared" si="2"/>
        <v>4284</v>
      </c>
      <c r="X56" s="61"/>
      <c r="Y56" s="61">
        <f t="shared" si="3"/>
        <v>4284</v>
      </c>
      <c r="Z56" s="90"/>
      <c r="AA56" s="91">
        <f t="shared" si="4"/>
        <v>0</v>
      </c>
    </row>
    <row r="57" spans="1:30" s="48" customFormat="1" x14ac:dyDescent="0.45">
      <c r="A57" s="92"/>
      <c r="B57" s="93"/>
      <c r="C57" s="44"/>
      <c r="D57" s="44"/>
      <c r="E57" s="44"/>
      <c r="F57" s="44"/>
      <c r="G57" s="44"/>
      <c r="H57" s="44"/>
      <c r="I57" s="44"/>
      <c r="J57" s="44"/>
      <c r="K57" s="44"/>
      <c r="L57" s="43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 spans="1:30" x14ac:dyDescent="0.45">
      <c r="A58" s="59">
        <v>15</v>
      </c>
      <c r="B58" s="101" t="s">
        <v>60</v>
      </c>
      <c r="C58" s="61"/>
      <c r="D58" s="61">
        <v>0</v>
      </c>
      <c r="E58" s="61">
        <v>2</v>
      </c>
      <c r="F58" s="61">
        <v>0</v>
      </c>
      <c r="G58" s="60">
        <v>2</v>
      </c>
      <c r="H58" s="37">
        <f t="shared" si="1"/>
        <v>200</v>
      </c>
      <c r="I58" s="61">
        <v>150</v>
      </c>
      <c r="J58" s="37">
        <f t="shared" si="0"/>
        <v>30000</v>
      </c>
      <c r="K58" s="61"/>
      <c r="L58" s="61" t="s">
        <v>62</v>
      </c>
      <c r="M58" s="61" t="s">
        <v>68</v>
      </c>
      <c r="N58" s="60">
        <v>2</v>
      </c>
      <c r="O58" s="61">
        <v>90</v>
      </c>
      <c r="P58" s="61">
        <v>100</v>
      </c>
      <c r="Q58" s="61">
        <v>6800</v>
      </c>
      <c r="R58" s="61">
        <f>O58*Q58</f>
        <v>612000</v>
      </c>
      <c r="S58" s="61">
        <v>2</v>
      </c>
      <c r="T58" s="61">
        <v>6</v>
      </c>
      <c r="U58" s="61">
        <f>R58*T58/100</f>
        <v>36720</v>
      </c>
      <c r="V58" s="79">
        <f>R58-U58</f>
        <v>575280</v>
      </c>
      <c r="W58" s="37">
        <f t="shared" si="2"/>
        <v>605280</v>
      </c>
      <c r="X58" s="61"/>
      <c r="Y58" s="61">
        <f t="shared" si="3"/>
        <v>605280</v>
      </c>
      <c r="Z58" s="90">
        <v>0.02</v>
      </c>
      <c r="AA58" s="91">
        <f t="shared" si="4"/>
        <v>121.056</v>
      </c>
    </row>
    <row r="59" spans="1:30" x14ac:dyDescent="0.45">
      <c r="A59" s="59"/>
      <c r="B59" s="101"/>
      <c r="C59" s="61"/>
      <c r="D59" s="61">
        <v>28</v>
      </c>
      <c r="E59" s="61">
        <v>0</v>
      </c>
      <c r="F59" s="61">
        <v>0</v>
      </c>
      <c r="G59" s="60">
        <v>1</v>
      </c>
      <c r="H59" s="37">
        <f t="shared" si="1"/>
        <v>11200</v>
      </c>
      <c r="I59" s="61">
        <v>100</v>
      </c>
      <c r="J59" s="37">
        <f t="shared" si="0"/>
        <v>1120000</v>
      </c>
      <c r="K59" s="61"/>
      <c r="L59" s="60"/>
      <c r="M59" s="61"/>
      <c r="N59" s="60"/>
      <c r="O59" s="61"/>
      <c r="P59" s="61"/>
      <c r="Q59" s="61"/>
      <c r="R59" s="61"/>
      <c r="S59" s="61"/>
      <c r="T59" s="61"/>
      <c r="U59" s="61"/>
      <c r="V59" s="79"/>
      <c r="W59" s="37">
        <f t="shared" si="2"/>
        <v>1120000</v>
      </c>
      <c r="X59" s="61"/>
      <c r="Y59" s="61">
        <f t="shared" si="3"/>
        <v>1120000</v>
      </c>
      <c r="Z59" s="90"/>
      <c r="AA59" s="91">
        <f t="shared" si="4"/>
        <v>0</v>
      </c>
    </row>
    <row r="60" spans="1:30" s="48" customFormat="1" x14ac:dyDescent="0.45">
      <c r="A60" s="42"/>
      <c r="B60" s="93"/>
      <c r="C60" s="44"/>
      <c r="D60" s="43"/>
      <c r="E60" s="43"/>
      <c r="F60" s="44"/>
      <c r="G60" s="44"/>
      <c r="H60" s="44"/>
      <c r="I60" s="46"/>
      <c r="J60" s="46"/>
      <c r="K60" s="44"/>
      <c r="L60" s="44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102"/>
      <c r="AC60" s="102"/>
      <c r="AD60" s="103"/>
    </row>
    <row r="61" spans="1:30" x14ac:dyDescent="0.45">
      <c r="A61" s="35">
        <v>16</v>
      </c>
      <c r="B61" s="89" t="s">
        <v>60</v>
      </c>
      <c r="C61" s="37"/>
      <c r="D61" s="37">
        <v>0</v>
      </c>
      <c r="E61" s="37">
        <v>3</v>
      </c>
      <c r="F61" s="37">
        <v>0</v>
      </c>
      <c r="G61" s="37">
        <v>2</v>
      </c>
      <c r="H61" s="37">
        <f t="shared" si="1"/>
        <v>300</v>
      </c>
      <c r="I61" s="37">
        <v>150</v>
      </c>
      <c r="J61" s="37">
        <f t="shared" si="0"/>
        <v>45000</v>
      </c>
      <c r="K61" s="37"/>
      <c r="L61" s="36" t="s">
        <v>62</v>
      </c>
      <c r="M61" s="61" t="s">
        <v>68</v>
      </c>
      <c r="N61" s="36">
        <v>2</v>
      </c>
      <c r="O61" s="37">
        <v>90</v>
      </c>
      <c r="P61" s="37">
        <v>100</v>
      </c>
      <c r="Q61" s="61">
        <v>6800</v>
      </c>
      <c r="R61" s="61">
        <f>O61*Q61</f>
        <v>612000</v>
      </c>
      <c r="S61" s="37">
        <v>21</v>
      </c>
      <c r="T61" s="37">
        <v>90</v>
      </c>
      <c r="U61" s="61">
        <f>R61*T61/100</f>
        <v>550800</v>
      </c>
      <c r="V61" s="79">
        <f>R61-U61</f>
        <v>61200</v>
      </c>
      <c r="W61" s="37">
        <f t="shared" si="2"/>
        <v>106200</v>
      </c>
      <c r="X61" s="61"/>
      <c r="Y61" s="61">
        <f t="shared" si="3"/>
        <v>106200</v>
      </c>
      <c r="Z61" s="90">
        <v>0.02</v>
      </c>
      <c r="AA61" s="91">
        <f t="shared" si="4"/>
        <v>21.24</v>
      </c>
    </row>
    <row r="62" spans="1:30" x14ac:dyDescent="0.45">
      <c r="A62" s="35"/>
      <c r="B62" s="89" t="s">
        <v>60</v>
      </c>
      <c r="C62" s="37"/>
      <c r="D62" s="37">
        <v>20</v>
      </c>
      <c r="E62" s="37">
        <v>0</v>
      </c>
      <c r="F62" s="37">
        <v>0</v>
      </c>
      <c r="G62" s="37">
        <v>1</v>
      </c>
      <c r="H62" s="37">
        <f t="shared" si="1"/>
        <v>8000</v>
      </c>
      <c r="I62" s="37">
        <v>100</v>
      </c>
      <c r="J62" s="37">
        <f t="shared" si="0"/>
        <v>800000</v>
      </c>
      <c r="K62" s="37"/>
      <c r="L62" s="40"/>
      <c r="M62" s="36"/>
      <c r="N62" s="36"/>
      <c r="O62" s="37"/>
      <c r="P62" s="37"/>
      <c r="Q62" s="37"/>
      <c r="R62" s="37"/>
      <c r="S62" s="37"/>
      <c r="T62" s="37"/>
      <c r="U62" s="61"/>
      <c r="V62" s="79"/>
      <c r="W62" s="37">
        <f t="shared" si="2"/>
        <v>800000</v>
      </c>
      <c r="X62" s="61"/>
      <c r="Y62" s="61">
        <f t="shared" si="3"/>
        <v>800000</v>
      </c>
      <c r="Z62" s="90">
        <v>0.01</v>
      </c>
      <c r="AA62" s="91">
        <f t="shared" si="4"/>
        <v>80</v>
      </c>
    </row>
    <row r="63" spans="1:30" s="48" customFormat="1" x14ac:dyDescent="0.45">
      <c r="A63" s="42"/>
      <c r="B63" s="9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7"/>
      <c r="P63" s="43"/>
      <c r="Q63" s="43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30" x14ac:dyDescent="0.45">
      <c r="A64" s="59">
        <v>17</v>
      </c>
      <c r="B64" s="101" t="s">
        <v>60</v>
      </c>
      <c r="C64" s="61"/>
      <c r="D64" s="61">
        <v>10</v>
      </c>
      <c r="E64" s="61">
        <v>0</v>
      </c>
      <c r="F64" s="61">
        <v>0</v>
      </c>
      <c r="G64" s="60">
        <v>1</v>
      </c>
      <c r="H64" s="37">
        <f t="shared" si="1"/>
        <v>4000</v>
      </c>
      <c r="I64" s="61">
        <v>100</v>
      </c>
      <c r="J64" s="37">
        <f t="shared" si="0"/>
        <v>400000</v>
      </c>
      <c r="K64" s="61"/>
      <c r="L64" s="61"/>
      <c r="M64" s="61"/>
      <c r="N64" s="61"/>
      <c r="O64" s="60"/>
      <c r="P64" s="61"/>
      <c r="Q64" s="60"/>
      <c r="R64" s="61"/>
      <c r="S64" s="61"/>
      <c r="T64" s="61"/>
      <c r="U64" s="61"/>
      <c r="V64" s="79"/>
      <c r="W64" s="37">
        <f t="shared" si="2"/>
        <v>400000</v>
      </c>
      <c r="X64" s="61"/>
      <c r="Y64" s="61">
        <f t="shared" si="3"/>
        <v>400000</v>
      </c>
      <c r="Z64" s="90">
        <v>0.01</v>
      </c>
      <c r="AA64" s="91">
        <f t="shared" si="4"/>
        <v>40</v>
      </c>
    </row>
    <row r="65" spans="1:27" s="48" customFormat="1" x14ac:dyDescent="0.45">
      <c r="A65" s="42"/>
      <c r="B65" s="104"/>
      <c r="C65" s="44"/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3"/>
      <c r="P65" s="44"/>
      <c r="Q65" s="43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1:27" x14ac:dyDescent="0.45">
      <c r="A66" s="88">
        <v>18</v>
      </c>
      <c r="B66" s="89" t="s">
        <v>60</v>
      </c>
      <c r="C66" s="37"/>
      <c r="D66" s="37">
        <v>2</v>
      </c>
      <c r="E66" s="37">
        <v>0</v>
      </c>
      <c r="F66" s="37">
        <v>0</v>
      </c>
      <c r="G66" s="37">
        <v>2</v>
      </c>
      <c r="H66" s="37">
        <f t="shared" si="1"/>
        <v>800</v>
      </c>
      <c r="I66" s="61">
        <v>150</v>
      </c>
      <c r="J66" s="37">
        <f>H66*I66</f>
        <v>120000</v>
      </c>
      <c r="K66" s="61">
        <v>1</v>
      </c>
      <c r="L66" s="36" t="s">
        <v>62</v>
      </c>
      <c r="M66" s="37" t="s">
        <v>68</v>
      </c>
      <c r="N66" s="37">
        <v>2</v>
      </c>
      <c r="O66" s="37">
        <v>162</v>
      </c>
      <c r="P66" s="61">
        <v>100</v>
      </c>
      <c r="Q66" s="61">
        <v>6800</v>
      </c>
      <c r="R66" s="61">
        <f>O66*Q66</f>
        <v>1101600</v>
      </c>
      <c r="S66" s="37">
        <v>16</v>
      </c>
      <c r="T66" s="61">
        <v>65</v>
      </c>
      <c r="U66" s="61">
        <f>R66*T66/100</f>
        <v>716040</v>
      </c>
      <c r="V66" s="79">
        <f>R66-U66</f>
        <v>385560</v>
      </c>
      <c r="W66" s="37">
        <f t="shared" si="2"/>
        <v>505560</v>
      </c>
      <c r="X66" s="61"/>
      <c r="Y66" s="61">
        <f t="shared" si="3"/>
        <v>505560</v>
      </c>
      <c r="Z66" s="90">
        <v>0.02</v>
      </c>
      <c r="AA66" s="91">
        <f t="shared" si="4"/>
        <v>101.11200000000001</v>
      </c>
    </row>
    <row r="67" spans="1:27" x14ac:dyDescent="0.45">
      <c r="A67" s="88"/>
      <c r="B67" s="89" t="s">
        <v>60</v>
      </c>
      <c r="C67" s="37"/>
      <c r="D67" s="37">
        <v>41</v>
      </c>
      <c r="E67" s="37">
        <v>0</v>
      </c>
      <c r="F67" s="37">
        <v>0</v>
      </c>
      <c r="G67" s="37">
        <v>1</v>
      </c>
      <c r="H67" s="37">
        <f t="shared" si="1"/>
        <v>16400</v>
      </c>
      <c r="I67" s="61">
        <v>100</v>
      </c>
      <c r="J67" s="37">
        <f t="shared" si="0"/>
        <v>1640000</v>
      </c>
      <c r="K67" s="61"/>
      <c r="L67" s="36"/>
      <c r="M67" s="37"/>
      <c r="N67" s="37"/>
      <c r="O67" s="37"/>
      <c r="P67" s="61"/>
      <c r="Q67" s="61"/>
      <c r="R67" s="61"/>
      <c r="S67" s="37"/>
      <c r="T67" s="61"/>
      <c r="U67" s="61"/>
      <c r="V67" s="79"/>
      <c r="W67" s="37">
        <f t="shared" si="2"/>
        <v>1640000</v>
      </c>
      <c r="X67" s="61"/>
      <c r="Y67" s="61">
        <f t="shared" si="3"/>
        <v>1640000</v>
      </c>
      <c r="Z67" s="90">
        <v>0.01</v>
      </c>
      <c r="AA67" s="91">
        <f t="shared" si="4"/>
        <v>164</v>
      </c>
    </row>
    <row r="68" spans="1:27" x14ac:dyDescent="0.45">
      <c r="A68" s="105"/>
      <c r="B68" s="106" t="s">
        <v>60</v>
      </c>
      <c r="C68" s="64"/>
      <c r="D68" s="64">
        <v>29</v>
      </c>
      <c r="E68" s="64">
        <v>0</v>
      </c>
      <c r="F68" s="64">
        <v>0</v>
      </c>
      <c r="G68" s="64">
        <v>1</v>
      </c>
      <c r="H68" s="37">
        <f t="shared" si="1"/>
        <v>11600</v>
      </c>
      <c r="I68" s="107">
        <v>100</v>
      </c>
      <c r="J68" s="64">
        <f t="shared" si="0"/>
        <v>1160000</v>
      </c>
      <c r="K68" s="107"/>
      <c r="L68" s="63"/>
      <c r="M68" s="64"/>
      <c r="N68" s="64"/>
      <c r="O68" s="64"/>
      <c r="P68" s="107"/>
      <c r="Q68" s="107"/>
      <c r="R68" s="107"/>
      <c r="S68" s="64"/>
      <c r="T68" s="107"/>
      <c r="U68" s="61"/>
      <c r="V68" s="79"/>
      <c r="W68" s="37">
        <f t="shared" si="2"/>
        <v>1160000</v>
      </c>
      <c r="X68" s="107"/>
      <c r="Y68" s="61">
        <f t="shared" si="3"/>
        <v>1160000</v>
      </c>
      <c r="Z68" s="108">
        <v>0.01</v>
      </c>
      <c r="AA68" s="91">
        <f t="shared" si="4"/>
        <v>116</v>
      </c>
    </row>
    <row r="69" spans="1:27" s="44" customFormat="1" x14ac:dyDescent="0.45">
      <c r="A69" s="92"/>
      <c r="B69" s="93"/>
      <c r="L69" s="43"/>
    </row>
    <row r="70" spans="1:27" x14ac:dyDescent="0.45">
      <c r="A70" s="59">
        <v>19</v>
      </c>
      <c r="B70" s="101" t="s">
        <v>118</v>
      </c>
      <c r="C70" s="61"/>
      <c r="D70" s="61">
        <v>1</v>
      </c>
      <c r="E70" s="61">
        <v>0</v>
      </c>
      <c r="F70" s="61">
        <v>0</v>
      </c>
      <c r="G70" s="60">
        <v>2</v>
      </c>
      <c r="H70" s="37">
        <f t="shared" si="1"/>
        <v>400</v>
      </c>
      <c r="I70" s="61">
        <v>150</v>
      </c>
      <c r="J70" s="64">
        <f t="shared" si="0"/>
        <v>60000</v>
      </c>
      <c r="K70" s="61"/>
      <c r="L70" s="61" t="s">
        <v>62</v>
      </c>
      <c r="M70" s="60" t="s">
        <v>68</v>
      </c>
      <c r="N70" s="61">
        <v>2</v>
      </c>
      <c r="O70" s="61">
        <v>72</v>
      </c>
      <c r="P70" s="61">
        <v>100</v>
      </c>
      <c r="Q70" s="61">
        <v>6800</v>
      </c>
      <c r="R70" s="61">
        <f>O70*Q70</f>
        <v>489600</v>
      </c>
      <c r="S70" s="61">
        <v>17</v>
      </c>
      <c r="T70" s="60">
        <v>65</v>
      </c>
      <c r="U70" s="61">
        <f>R70*T70/100</f>
        <v>318240</v>
      </c>
      <c r="V70" s="79">
        <f>R70-U70</f>
        <v>171360</v>
      </c>
      <c r="W70" s="37">
        <f t="shared" si="2"/>
        <v>231360</v>
      </c>
      <c r="X70" s="61"/>
      <c r="Y70" s="61">
        <f t="shared" si="3"/>
        <v>231360</v>
      </c>
      <c r="Z70" s="90">
        <v>0.02</v>
      </c>
      <c r="AA70" s="91">
        <f t="shared" si="4"/>
        <v>46.271999999999998</v>
      </c>
    </row>
    <row r="71" spans="1:27" x14ac:dyDescent="0.45">
      <c r="A71" s="59"/>
      <c r="B71" s="109"/>
      <c r="C71" s="61"/>
      <c r="D71" s="61">
        <v>7</v>
      </c>
      <c r="E71" s="61">
        <v>0</v>
      </c>
      <c r="F71" s="61">
        <v>0</v>
      </c>
      <c r="G71" s="60">
        <v>1</v>
      </c>
      <c r="H71" s="37">
        <f t="shared" si="1"/>
        <v>2800</v>
      </c>
      <c r="I71" s="61">
        <v>100</v>
      </c>
      <c r="J71" s="37">
        <f t="shared" si="0"/>
        <v>280000</v>
      </c>
      <c r="K71" s="61"/>
      <c r="L71" s="61"/>
      <c r="M71" s="61"/>
      <c r="N71" s="61"/>
      <c r="O71" s="60"/>
      <c r="P71" s="61"/>
      <c r="Q71" s="60"/>
      <c r="R71" s="61"/>
      <c r="S71" s="61"/>
      <c r="T71" s="61"/>
      <c r="U71" s="61"/>
      <c r="V71" s="79"/>
      <c r="W71" s="37">
        <f t="shared" si="2"/>
        <v>280000</v>
      </c>
      <c r="X71" s="107"/>
      <c r="Y71" s="61">
        <f t="shared" si="3"/>
        <v>280000</v>
      </c>
      <c r="Z71" s="108">
        <v>0.01</v>
      </c>
      <c r="AA71" s="91">
        <f t="shared" si="4"/>
        <v>28</v>
      </c>
    </row>
    <row r="72" spans="1:27" s="48" customFormat="1" x14ac:dyDescent="0.45">
      <c r="A72" s="67"/>
      <c r="B72" s="110"/>
      <c r="C72" s="65"/>
      <c r="D72" s="65"/>
      <c r="E72" s="65"/>
      <c r="F72" s="65"/>
      <c r="G72" s="66"/>
      <c r="H72" s="66"/>
      <c r="I72" s="65"/>
      <c r="J72" s="65"/>
      <c r="K72" s="65"/>
      <c r="L72" s="65"/>
      <c r="M72" s="65"/>
      <c r="N72" s="65"/>
      <c r="O72" s="66"/>
      <c r="P72" s="65"/>
      <c r="Q72" s="66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pans="1:27" s="58" customFormat="1" x14ac:dyDescent="0.45">
      <c r="A73" s="88">
        <v>20</v>
      </c>
      <c r="B73" s="89" t="s">
        <v>60</v>
      </c>
      <c r="C73" s="37"/>
      <c r="D73" s="37">
        <v>1</v>
      </c>
      <c r="E73" s="37">
        <v>0</v>
      </c>
      <c r="F73" s="37">
        <v>0</v>
      </c>
      <c r="G73" s="37">
        <v>2</v>
      </c>
      <c r="H73" s="37">
        <f t="shared" si="1"/>
        <v>400</v>
      </c>
      <c r="I73" s="37">
        <v>150</v>
      </c>
      <c r="J73" s="37">
        <f>H73*I73</f>
        <v>60000</v>
      </c>
      <c r="K73" s="37">
        <v>1</v>
      </c>
      <c r="L73" s="36" t="s">
        <v>62</v>
      </c>
      <c r="M73" s="37" t="s">
        <v>68</v>
      </c>
      <c r="N73" s="37">
        <v>2</v>
      </c>
      <c r="O73" s="37">
        <v>96</v>
      </c>
      <c r="P73" s="37">
        <v>100</v>
      </c>
      <c r="Q73" s="37">
        <v>6800</v>
      </c>
      <c r="R73" s="37">
        <f>O73*Q73</f>
        <v>652800</v>
      </c>
      <c r="S73" s="37">
        <v>16</v>
      </c>
      <c r="T73" s="37">
        <v>72</v>
      </c>
      <c r="U73" s="61">
        <f>R73*T73/100</f>
        <v>470016</v>
      </c>
      <c r="V73" s="79">
        <f>R73-U73</f>
        <v>182784</v>
      </c>
      <c r="W73" s="37">
        <f t="shared" si="2"/>
        <v>242784</v>
      </c>
      <c r="X73" s="37"/>
      <c r="Y73" s="61">
        <f t="shared" si="3"/>
        <v>242784</v>
      </c>
      <c r="Z73" s="95">
        <v>0.02</v>
      </c>
      <c r="AA73" s="91">
        <f t="shared" si="4"/>
        <v>48.556800000000003</v>
      </c>
    </row>
    <row r="74" spans="1:27" x14ac:dyDescent="0.45">
      <c r="A74" s="88"/>
      <c r="B74" s="89" t="s">
        <v>60</v>
      </c>
      <c r="C74" s="37"/>
      <c r="D74" s="37">
        <v>5</v>
      </c>
      <c r="E74" s="37">
        <v>0</v>
      </c>
      <c r="F74" s="37">
        <v>0</v>
      </c>
      <c r="G74" s="37">
        <v>1</v>
      </c>
      <c r="H74" s="37">
        <f t="shared" si="1"/>
        <v>2000</v>
      </c>
      <c r="I74" s="61">
        <v>100</v>
      </c>
      <c r="J74" s="37">
        <f>H74*I74</f>
        <v>200000</v>
      </c>
      <c r="K74" s="61"/>
      <c r="L74" s="36"/>
      <c r="M74" s="37"/>
      <c r="N74" s="37"/>
      <c r="O74" s="37"/>
      <c r="P74" s="61"/>
      <c r="Q74" s="61"/>
      <c r="R74" s="61"/>
      <c r="S74" s="37"/>
      <c r="T74" s="61"/>
      <c r="U74" s="61"/>
      <c r="V74" s="79"/>
      <c r="W74" s="37">
        <f t="shared" si="2"/>
        <v>200000</v>
      </c>
      <c r="X74" s="61"/>
      <c r="Y74" s="61">
        <f t="shared" si="3"/>
        <v>200000</v>
      </c>
      <c r="Z74" s="90">
        <v>0.01</v>
      </c>
      <c r="AA74" s="91">
        <f t="shared" si="4"/>
        <v>20</v>
      </c>
    </row>
    <row r="75" spans="1:27" x14ac:dyDescent="0.45">
      <c r="A75" s="88"/>
      <c r="B75" s="89" t="s">
        <v>60</v>
      </c>
      <c r="C75" s="37"/>
      <c r="D75" s="37">
        <v>25</v>
      </c>
      <c r="E75" s="37">
        <v>0</v>
      </c>
      <c r="F75" s="37">
        <v>0</v>
      </c>
      <c r="G75" s="37">
        <v>1</v>
      </c>
      <c r="H75" s="37">
        <f t="shared" si="1"/>
        <v>10000</v>
      </c>
      <c r="I75" s="61">
        <v>100</v>
      </c>
      <c r="J75" s="37">
        <f>H75*I75</f>
        <v>1000000</v>
      </c>
      <c r="K75" s="61"/>
      <c r="L75" s="36"/>
      <c r="M75" s="37"/>
      <c r="N75" s="37"/>
      <c r="O75" s="37"/>
      <c r="P75" s="61"/>
      <c r="Q75" s="61"/>
      <c r="R75" s="61"/>
      <c r="S75" s="37"/>
      <c r="T75" s="61"/>
      <c r="U75" s="61"/>
      <c r="V75" s="79"/>
      <c r="W75" s="37">
        <f t="shared" si="2"/>
        <v>1000000</v>
      </c>
      <c r="X75" s="61"/>
      <c r="Y75" s="61">
        <f t="shared" si="3"/>
        <v>1000000</v>
      </c>
      <c r="Z75" s="90">
        <v>0.01</v>
      </c>
      <c r="AA75" s="91">
        <f t="shared" si="4"/>
        <v>100</v>
      </c>
    </row>
    <row r="76" spans="1:27" s="48" customFormat="1" x14ac:dyDescent="0.45">
      <c r="A76" s="111"/>
      <c r="B76" s="112"/>
      <c r="C76" s="65"/>
      <c r="D76" s="65"/>
      <c r="E76" s="65"/>
      <c r="F76" s="65"/>
      <c r="G76" s="65"/>
      <c r="H76" s="65"/>
      <c r="I76" s="65"/>
      <c r="J76" s="65"/>
      <c r="K76" s="65"/>
      <c r="L76" s="66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pans="1:27" x14ac:dyDescent="0.45">
      <c r="A77" s="88">
        <v>21</v>
      </c>
      <c r="B77" s="89" t="s">
        <v>60</v>
      </c>
      <c r="C77" s="37"/>
      <c r="D77" s="37">
        <v>0</v>
      </c>
      <c r="E77" s="37">
        <v>2</v>
      </c>
      <c r="F77" s="37">
        <v>0</v>
      </c>
      <c r="G77" s="37">
        <v>1</v>
      </c>
      <c r="H77" s="37">
        <f t="shared" ref="H77:H138" si="5">+(D77*400)+E77*100+F77</f>
        <v>200</v>
      </c>
      <c r="I77" s="61">
        <v>150</v>
      </c>
      <c r="J77" s="37">
        <f>H77*I77</f>
        <v>30000</v>
      </c>
      <c r="K77" s="61">
        <v>1</v>
      </c>
      <c r="L77" s="36" t="s">
        <v>62</v>
      </c>
      <c r="M77" s="37" t="s">
        <v>68</v>
      </c>
      <c r="N77" s="37">
        <v>2</v>
      </c>
      <c r="O77" s="37">
        <v>81</v>
      </c>
      <c r="P77" s="61">
        <v>100</v>
      </c>
      <c r="Q77" s="61">
        <v>6800</v>
      </c>
      <c r="R77" s="61">
        <f>O77*Q77</f>
        <v>550800</v>
      </c>
      <c r="S77" s="37">
        <v>18</v>
      </c>
      <c r="T77" s="61">
        <v>86</v>
      </c>
      <c r="U77" s="61">
        <f>R77*T77/100</f>
        <v>473688</v>
      </c>
      <c r="V77" s="79">
        <f>R77-U77</f>
        <v>77112</v>
      </c>
      <c r="W77" s="37">
        <f t="shared" ref="W77:W138" si="6">V77+J77</f>
        <v>107112</v>
      </c>
      <c r="X77" s="61"/>
      <c r="Y77" s="61">
        <f t="shared" ref="Y77:Y138" si="7">W77</f>
        <v>107112</v>
      </c>
      <c r="Z77" s="90">
        <v>0.02</v>
      </c>
      <c r="AA77" s="91">
        <f t="shared" ref="AA77:AA138" si="8">Y77*Z77/100</f>
        <v>21.422400000000003</v>
      </c>
    </row>
    <row r="78" spans="1:27" s="48" customFormat="1" x14ac:dyDescent="0.45">
      <c r="A78" s="111"/>
      <c r="B78" s="112"/>
      <c r="C78" s="65"/>
      <c r="D78" s="65"/>
      <c r="E78" s="65"/>
      <c r="F78" s="65"/>
      <c r="G78" s="65"/>
      <c r="H78" s="65"/>
      <c r="I78" s="65"/>
      <c r="J78" s="65"/>
      <c r="K78" s="65"/>
      <c r="L78" s="66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pans="1:27" x14ac:dyDescent="0.45">
      <c r="A79" s="88">
        <v>22</v>
      </c>
      <c r="B79" s="89" t="s">
        <v>60</v>
      </c>
      <c r="C79" s="37"/>
      <c r="D79" s="37">
        <v>0</v>
      </c>
      <c r="E79" s="37">
        <v>21</v>
      </c>
      <c r="F79" s="37">
        <v>0</v>
      </c>
      <c r="G79" s="37">
        <v>2</v>
      </c>
      <c r="H79" s="37">
        <f t="shared" si="5"/>
        <v>2100</v>
      </c>
      <c r="I79" s="61">
        <v>150</v>
      </c>
      <c r="J79" s="37">
        <f t="shared" si="0"/>
        <v>315000</v>
      </c>
      <c r="K79" s="61">
        <v>1</v>
      </c>
      <c r="L79" s="36" t="s">
        <v>62</v>
      </c>
      <c r="M79" s="37" t="s">
        <v>63</v>
      </c>
      <c r="N79" s="37">
        <v>2</v>
      </c>
      <c r="O79" s="37">
        <v>159.5</v>
      </c>
      <c r="P79" s="61">
        <v>100</v>
      </c>
      <c r="Q79" s="61">
        <v>6800</v>
      </c>
      <c r="R79" s="61">
        <f>O79*Q79</f>
        <v>1084600</v>
      </c>
      <c r="S79" s="37">
        <v>4</v>
      </c>
      <c r="T79" s="61">
        <v>4</v>
      </c>
      <c r="U79" s="61">
        <f>R79*T79/100</f>
        <v>43384</v>
      </c>
      <c r="V79" s="79">
        <f>R79-U79</f>
        <v>1041216</v>
      </c>
      <c r="W79" s="37">
        <f t="shared" si="6"/>
        <v>1356216</v>
      </c>
      <c r="X79" s="61"/>
      <c r="Y79" s="61">
        <f t="shared" si="7"/>
        <v>1356216</v>
      </c>
      <c r="Z79" s="90">
        <v>0.02</v>
      </c>
      <c r="AA79" s="91">
        <f t="shared" si="8"/>
        <v>271.2432</v>
      </c>
    </row>
    <row r="80" spans="1:27" s="48" customFormat="1" x14ac:dyDescent="0.45">
      <c r="A80" s="92"/>
      <c r="B80" s="93"/>
      <c r="C80" s="44"/>
      <c r="D80" s="44"/>
      <c r="E80" s="44"/>
      <c r="F80" s="44"/>
      <c r="G80" s="44"/>
      <c r="H80" s="44"/>
      <c r="I80" s="44"/>
      <c r="J80" s="44"/>
      <c r="K80" s="44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x14ac:dyDescent="0.45">
      <c r="A81" s="88">
        <v>23</v>
      </c>
      <c r="B81" s="89" t="s">
        <v>60</v>
      </c>
      <c r="C81" s="37"/>
      <c r="D81" s="37">
        <v>1</v>
      </c>
      <c r="E81" s="37">
        <v>0</v>
      </c>
      <c r="F81" s="37">
        <v>0</v>
      </c>
      <c r="G81" s="37">
        <v>2</v>
      </c>
      <c r="H81" s="37">
        <f t="shared" si="5"/>
        <v>400</v>
      </c>
      <c r="I81" s="61">
        <v>150</v>
      </c>
      <c r="J81" s="37">
        <f>H81*I81</f>
        <v>60000</v>
      </c>
      <c r="K81" s="61">
        <v>1</v>
      </c>
      <c r="L81" s="36" t="s">
        <v>62</v>
      </c>
      <c r="M81" s="37" t="s">
        <v>68</v>
      </c>
      <c r="N81" s="37">
        <v>2</v>
      </c>
      <c r="O81" s="37">
        <v>108</v>
      </c>
      <c r="P81" s="61">
        <v>100</v>
      </c>
      <c r="Q81" s="61">
        <v>6800</v>
      </c>
      <c r="R81" s="61">
        <f>O81*Q81</f>
        <v>734400</v>
      </c>
      <c r="S81" s="37">
        <v>4</v>
      </c>
      <c r="T81" s="61">
        <v>12</v>
      </c>
      <c r="U81" s="61">
        <f>R81*T81/100</f>
        <v>88128</v>
      </c>
      <c r="V81" s="79">
        <f>R81-U81</f>
        <v>646272</v>
      </c>
      <c r="W81" s="37">
        <f t="shared" si="6"/>
        <v>706272</v>
      </c>
      <c r="X81" s="61"/>
      <c r="Y81" s="61">
        <f t="shared" si="7"/>
        <v>706272</v>
      </c>
      <c r="Z81" s="90">
        <v>0.02</v>
      </c>
      <c r="AA81" s="91">
        <f t="shared" si="8"/>
        <v>141.2544</v>
      </c>
    </row>
    <row r="82" spans="1:27" x14ac:dyDescent="0.45">
      <c r="A82" s="88"/>
      <c r="B82" s="89"/>
      <c r="C82" s="37"/>
      <c r="D82" s="37"/>
      <c r="E82" s="37"/>
      <c r="F82" s="37"/>
      <c r="G82" s="37"/>
      <c r="H82" s="37">
        <f t="shared" si="5"/>
        <v>0</v>
      </c>
      <c r="I82" s="61"/>
      <c r="J82" s="37">
        <f>H82*I82</f>
        <v>0</v>
      </c>
      <c r="K82" s="61">
        <v>2</v>
      </c>
      <c r="L82" s="36" t="s">
        <v>62</v>
      </c>
      <c r="M82" s="37" t="s">
        <v>68</v>
      </c>
      <c r="N82" s="37">
        <v>2</v>
      </c>
      <c r="O82" s="37">
        <v>120</v>
      </c>
      <c r="P82" s="61">
        <v>100</v>
      </c>
      <c r="Q82" s="61">
        <v>6800</v>
      </c>
      <c r="R82" s="61">
        <f>O82*Q82</f>
        <v>816000</v>
      </c>
      <c r="S82" s="37">
        <v>41</v>
      </c>
      <c r="T82" s="61">
        <v>93</v>
      </c>
      <c r="U82" s="61">
        <f>R82*T82/100</f>
        <v>758880</v>
      </c>
      <c r="V82" s="79">
        <f>R82-U82</f>
        <v>57120</v>
      </c>
      <c r="W82" s="37">
        <f t="shared" si="6"/>
        <v>57120</v>
      </c>
      <c r="X82" s="61"/>
      <c r="Y82" s="61">
        <f t="shared" si="7"/>
        <v>57120</v>
      </c>
      <c r="Z82" s="90">
        <v>0.02</v>
      </c>
      <c r="AA82" s="91">
        <f t="shared" si="8"/>
        <v>11.424000000000001</v>
      </c>
    </row>
    <row r="83" spans="1:27" x14ac:dyDescent="0.45">
      <c r="A83" s="88"/>
      <c r="B83" s="89" t="s">
        <v>60</v>
      </c>
      <c r="C83" s="37"/>
      <c r="D83" s="37">
        <v>20</v>
      </c>
      <c r="E83" s="37">
        <v>0</v>
      </c>
      <c r="F83" s="37">
        <v>0</v>
      </c>
      <c r="G83" s="37">
        <v>1</v>
      </c>
      <c r="H83" s="37">
        <f t="shared" si="5"/>
        <v>8000</v>
      </c>
      <c r="I83" s="61">
        <v>100</v>
      </c>
      <c r="J83" s="37">
        <f t="shared" si="0"/>
        <v>800000</v>
      </c>
      <c r="K83" s="61"/>
      <c r="L83" s="36"/>
      <c r="M83" s="37"/>
      <c r="N83" s="37"/>
      <c r="O83" s="37"/>
      <c r="P83" s="61"/>
      <c r="Q83" s="61"/>
      <c r="R83" s="61"/>
      <c r="S83" s="37"/>
      <c r="T83" s="61"/>
      <c r="U83" s="61"/>
      <c r="V83" s="79"/>
      <c r="W83" s="37">
        <f t="shared" si="6"/>
        <v>800000</v>
      </c>
      <c r="X83" s="61"/>
      <c r="Y83" s="61">
        <f t="shared" si="7"/>
        <v>800000</v>
      </c>
      <c r="Z83" s="90">
        <v>0.01</v>
      </c>
      <c r="AA83" s="91">
        <f t="shared" si="8"/>
        <v>80</v>
      </c>
    </row>
    <row r="84" spans="1:27" x14ac:dyDescent="0.45">
      <c r="A84" s="88"/>
      <c r="B84" s="89" t="s">
        <v>60</v>
      </c>
      <c r="C84" s="37"/>
      <c r="D84" s="37">
        <v>20</v>
      </c>
      <c r="E84" s="37">
        <v>0</v>
      </c>
      <c r="F84" s="37">
        <v>0</v>
      </c>
      <c r="G84" s="37">
        <v>1</v>
      </c>
      <c r="H84" s="37">
        <f t="shared" si="5"/>
        <v>8000</v>
      </c>
      <c r="I84" s="61">
        <v>100</v>
      </c>
      <c r="J84" s="37">
        <f t="shared" si="0"/>
        <v>800000</v>
      </c>
      <c r="K84" s="61"/>
      <c r="L84" s="36"/>
      <c r="M84" s="37"/>
      <c r="N84" s="37"/>
      <c r="O84" s="37"/>
      <c r="P84" s="61"/>
      <c r="Q84" s="61"/>
      <c r="R84" s="61"/>
      <c r="S84" s="37"/>
      <c r="T84" s="61"/>
      <c r="U84" s="61"/>
      <c r="V84" s="79"/>
      <c r="W84" s="37">
        <f t="shared" si="6"/>
        <v>800000</v>
      </c>
      <c r="X84" s="61"/>
      <c r="Y84" s="61">
        <f t="shared" si="7"/>
        <v>800000</v>
      </c>
      <c r="Z84" s="90">
        <v>0.01</v>
      </c>
      <c r="AA84" s="91">
        <f t="shared" si="8"/>
        <v>80</v>
      </c>
    </row>
    <row r="85" spans="1:27" s="48" customFormat="1" x14ac:dyDescent="0.45">
      <c r="A85" s="92"/>
      <c r="B85" s="93"/>
      <c r="C85" s="44"/>
      <c r="D85" s="44"/>
      <c r="E85" s="44"/>
      <c r="F85" s="44"/>
      <c r="G85" s="44"/>
      <c r="H85" s="44"/>
      <c r="I85" s="44"/>
      <c r="J85" s="44"/>
      <c r="K85" s="44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x14ac:dyDescent="0.45">
      <c r="A86" s="88">
        <v>24</v>
      </c>
      <c r="B86" s="89" t="s">
        <v>60</v>
      </c>
      <c r="C86" s="37"/>
      <c r="D86" s="37">
        <v>1</v>
      </c>
      <c r="E86" s="37">
        <v>0</v>
      </c>
      <c r="F86" s="37">
        <v>0</v>
      </c>
      <c r="G86" s="37">
        <v>2</v>
      </c>
      <c r="H86" s="37">
        <f t="shared" si="5"/>
        <v>400</v>
      </c>
      <c r="I86" s="61">
        <v>150</v>
      </c>
      <c r="J86" s="37">
        <f t="shared" si="0"/>
        <v>60000</v>
      </c>
      <c r="K86" s="61">
        <v>1</v>
      </c>
      <c r="L86" s="36" t="s">
        <v>62</v>
      </c>
      <c r="M86" s="37" t="s">
        <v>68</v>
      </c>
      <c r="N86" s="37">
        <v>2</v>
      </c>
      <c r="O86" s="37">
        <v>60</v>
      </c>
      <c r="P86" s="61">
        <v>100</v>
      </c>
      <c r="Q86" s="61">
        <v>6800</v>
      </c>
      <c r="R86" s="61">
        <f>O86*Q86</f>
        <v>408000</v>
      </c>
      <c r="S86" s="37">
        <v>36</v>
      </c>
      <c r="T86" s="61">
        <v>93</v>
      </c>
      <c r="U86" s="61">
        <f>R86*T86/100</f>
        <v>379440</v>
      </c>
      <c r="V86" s="79">
        <f>R86-U86</f>
        <v>28560</v>
      </c>
      <c r="W86" s="37">
        <f t="shared" si="6"/>
        <v>88560</v>
      </c>
      <c r="X86" s="61"/>
      <c r="Y86" s="61">
        <f t="shared" si="7"/>
        <v>88560</v>
      </c>
      <c r="Z86" s="90">
        <v>0.02</v>
      </c>
      <c r="AA86" s="91">
        <f t="shared" si="8"/>
        <v>17.712</v>
      </c>
    </row>
    <row r="87" spans="1:27" x14ac:dyDescent="0.45">
      <c r="A87" s="88"/>
      <c r="B87" s="89" t="s">
        <v>60</v>
      </c>
      <c r="C87" s="37"/>
      <c r="D87" s="37">
        <v>17</v>
      </c>
      <c r="E87" s="37">
        <v>0</v>
      </c>
      <c r="F87" s="37">
        <v>0</v>
      </c>
      <c r="G87" s="37">
        <v>1</v>
      </c>
      <c r="H87" s="37">
        <f t="shared" si="5"/>
        <v>6800</v>
      </c>
      <c r="I87" s="61">
        <v>100</v>
      </c>
      <c r="J87" s="37">
        <f t="shared" si="0"/>
        <v>680000</v>
      </c>
      <c r="K87" s="61"/>
      <c r="L87" s="36"/>
      <c r="M87" s="37"/>
      <c r="N87" s="37"/>
      <c r="O87" s="37"/>
      <c r="P87" s="61"/>
      <c r="Q87" s="61"/>
      <c r="R87" s="61"/>
      <c r="S87" s="37"/>
      <c r="T87" s="61"/>
      <c r="U87" s="61"/>
      <c r="V87" s="79"/>
      <c r="W87" s="37">
        <f t="shared" si="6"/>
        <v>680000</v>
      </c>
      <c r="X87" s="61"/>
      <c r="Y87" s="61">
        <f t="shared" si="7"/>
        <v>680000</v>
      </c>
      <c r="Z87" s="90">
        <v>0.01</v>
      </c>
      <c r="AA87" s="91">
        <f t="shared" si="8"/>
        <v>68</v>
      </c>
    </row>
    <row r="88" spans="1:27" s="48" customFormat="1" x14ac:dyDescent="0.45">
      <c r="A88" s="92"/>
      <c r="B88" s="93"/>
      <c r="C88" s="44"/>
      <c r="D88" s="44"/>
      <c r="E88" s="44"/>
      <c r="F88" s="44"/>
      <c r="G88" s="44"/>
      <c r="H88" s="44"/>
      <c r="I88" s="44"/>
      <c r="J88" s="44"/>
      <c r="K88" s="44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x14ac:dyDescent="0.45">
      <c r="A89" s="88">
        <v>25</v>
      </c>
      <c r="B89" s="89" t="s">
        <v>60</v>
      </c>
      <c r="C89" s="37"/>
      <c r="D89" s="37">
        <v>0</v>
      </c>
      <c r="E89" s="37">
        <v>3</v>
      </c>
      <c r="F89" s="37">
        <v>0</v>
      </c>
      <c r="G89" s="37">
        <v>2</v>
      </c>
      <c r="H89" s="37">
        <f t="shared" si="5"/>
        <v>300</v>
      </c>
      <c r="I89" s="61">
        <v>150</v>
      </c>
      <c r="J89" s="37">
        <f t="shared" si="0"/>
        <v>45000</v>
      </c>
      <c r="K89" s="61">
        <v>1</v>
      </c>
      <c r="L89" s="36" t="s">
        <v>62</v>
      </c>
      <c r="M89" s="37" t="s">
        <v>68</v>
      </c>
      <c r="N89" s="37">
        <v>2</v>
      </c>
      <c r="O89" s="37">
        <v>54</v>
      </c>
      <c r="P89" s="61">
        <v>100</v>
      </c>
      <c r="Q89" s="61">
        <v>6800</v>
      </c>
      <c r="R89" s="61">
        <f>O89*Q89</f>
        <v>367200</v>
      </c>
      <c r="S89" s="37">
        <v>39</v>
      </c>
      <c r="T89" s="61">
        <v>93</v>
      </c>
      <c r="U89" s="61">
        <f>R89*T89/100</f>
        <v>341496</v>
      </c>
      <c r="V89" s="79">
        <f>R89-U89</f>
        <v>25704</v>
      </c>
      <c r="W89" s="37">
        <f t="shared" si="6"/>
        <v>70704</v>
      </c>
      <c r="X89" s="61"/>
      <c r="Y89" s="61">
        <f t="shared" si="7"/>
        <v>70704</v>
      </c>
      <c r="Z89" s="90">
        <v>0.02</v>
      </c>
      <c r="AA89" s="91">
        <f t="shared" si="8"/>
        <v>14.140799999999999</v>
      </c>
    </row>
    <row r="90" spans="1:27" x14ac:dyDescent="0.45">
      <c r="A90" s="88"/>
      <c r="B90" s="89" t="s">
        <v>60</v>
      </c>
      <c r="C90" s="37"/>
      <c r="D90" s="37">
        <v>8</v>
      </c>
      <c r="E90" s="37">
        <v>0</v>
      </c>
      <c r="F90" s="37">
        <v>0</v>
      </c>
      <c r="G90" s="37">
        <v>1</v>
      </c>
      <c r="H90" s="37">
        <f t="shared" si="5"/>
        <v>3200</v>
      </c>
      <c r="I90" s="61">
        <v>100</v>
      </c>
      <c r="J90" s="37">
        <f t="shared" si="0"/>
        <v>320000</v>
      </c>
      <c r="K90" s="61"/>
      <c r="L90" s="36"/>
      <c r="M90" s="37"/>
      <c r="N90" s="37"/>
      <c r="O90" s="37"/>
      <c r="P90" s="61"/>
      <c r="Q90" s="61"/>
      <c r="R90" s="61"/>
      <c r="S90" s="37"/>
      <c r="T90" s="61"/>
      <c r="U90" s="61"/>
      <c r="V90" s="79"/>
      <c r="W90" s="37">
        <f t="shared" si="6"/>
        <v>320000</v>
      </c>
      <c r="X90" s="61"/>
      <c r="Y90" s="61">
        <f t="shared" si="7"/>
        <v>320000</v>
      </c>
      <c r="Z90" s="90">
        <v>0.01</v>
      </c>
      <c r="AA90" s="91">
        <f t="shared" si="8"/>
        <v>32</v>
      </c>
    </row>
    <row r="91" spans="1:27" s="48" customFormat="1" x14ac:dyDescent="0.45">
      <c r="A91" s="92"/>
      <c r="B91" s="93"/>
      <c r="C91" s="44"/>
      <c r="D91" s="44"/>
      <c r="E91" s="44"/>
      <c r="F91" s="44"/>
      <c r="G91" s="44"/>
      <c r="H91" s="44"/>
      <c r="I91" s="44"/>
      <c r="J91" s="44"/>
      <c r="K91" s="44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27" x14ac:dyDescent="0.45">
      <c r="A92" s="88">
        <v>26</v>
      </c>
      <c r="B92" s="89" t="s">
        <v>60</v>
      </c>
      <c r="C92" s="37"/>
      <c r="D92" s="37">
        <v>0</v>
      </c>
      <c r="E92" s="37">
        <v>2</v>
      </c>
      <c r="F92" s="37">
        <v>0</v>
      </c>
      <c r="G92" s="37">
        <v>2</v>
      </c>
      <c r="H92" s="37">
        <f t="shared" si="5"/>
        <v>200</v>
      </c>
      <c r="I92" s="61">
        <v>150</v>
      </c>
      <c r="J92" s="37">
        <f>H92*I92</f>
        <v>30000</v>
      </c>
      <c r="K92" s="61">
        <v>1</v>
      </c>
      <c r="L92" s="36" t="s">
        <v>62</v>
      </c>
      <c r="M92" s="37" t="s">
        <v>68</v>
      </c>
      <c r="N92" s="37">
        <v>2</v>
      </c>
      <c r="O92" s="37">
        <v>85</v>
      </c>
      <c r="P92" s="61">
        <v>100</v>
      </c>
      <c r="Q92" s="61">
        <v>6800</v>
      </c>
      <c r="R92" s="61">
        <f>O92*Q92</f>
        <v>578000</v>
      </c>
      <c r="S92" s="37">
        <v>39</v>
      </c>
      <c r="T92" s="61">
        <v>93</v>
      </c>
      <c r="U92" s="61">
        <f>R92*T92/100</f>
        <v>537540</v>
      </c>
      <c r="V92" s="79">
        <f>R92-U92</f>
        <v>40460</v>
      </c>
      <c r="W92" s="37">
        <f t="shared" si="6"/>
        <v>70460</v>
      </c>
      <c r="X92" s="61"/>
      <c r="Y92" s="61">
        <f t="shared" si="7"/>
        <v>70460</v>
      </c>
      <c r="Z92" s="90">
        <v>0.02</v>
      </c>
      <c r="AA92" s="91">
        <f t="shared" si="8"/>
        <v>14.092000000000001</v>
      </c>
    </row>
    <row r="93" spans="1:27" x14ac:dyDescent="0.45">
      <c r="A93" s="88"/>
      <c r="B93" s="89" t="s">
        <v>60</v>
      </c>
      <c r="C93" s="37"/>
      <c r="D93" s="37">
        <v>18</v>
      </c>
      <c r="E93" s="37">
        <v>0</v>
      </c>
      <c r="F93" s="37">
        <v>0</v>
      </c>
      <c r="G93" s="37">
        <v>1</v>
      </c>
      <c r="H93" s="37">
        <f t="shared" si="5"/>
        <v>7200</v>
      </c>
      <c r="I93" s="61">
        <v>100</v>
      </c>
      <c r="J93" s="37">
        <f t="shared" si="0"/>
        <v>720000</v>
      </c>
      <c r="K93" s="61"/>
      <c r="L93" s="36"/>
      <c r="M93" s="37"/>
      <c r="N93" s="37"/>
      <c r="O93" s="37"/>
      <c r="P93" s="61"/>
      <c r="Q93" s="61"/>
      <c r="R93" s="61"/>
      <c r="S93" s="37"/>
      <c r="T93" s="61"/>
      <c r="U93" s="61"/>
      <c r="V93" s="79"/>
      <c r="W93" s="37">
        <f t="shared" si="6"/>
        <v>720000</v>
      </c>
      <c r="X93" s="61"/>
      <c r="Y93" s="61">
        <f t="shared" si="7"/>
        <v>720000</v>
      </c>
      <c r="Z93" s="90">
        <v>0.01</v>
      </c>
      <c r="AA93" s="91">
        <f t="shared" si="8"/>
        <v>72</v>
      </c>
    </row>
    <row r="94" spans="1:27" s="48" customFormat="1" x14ac:dyDescent="0.45">
      <c r="A94" s="92"/>
      <c r="B94" s="93"/>
      <c r="C94" s="44"/>
      <c r="D94" s="44"/>
      <c r="E94" s="44"/>
      <c r="F94" s="44"/>
      <c r="G94" s="44"/>
      <c r="H94" s="44"/>
      <c r="I94" s="44"/>
      <c r="J94" s="44"/>
      <c r="K94" s="44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:27" x14ac:dyDescent="0.45">
      <c r="A95" s="88">
        <v>27</v>
      </c>
      <c r="B95" s="89" t="s">
        <v>60</v>
      </c>
      <c r="C95" s="37"/>
      <c r="D95" s="37">
        <v>2</v>
      </c>
      <c r="E95" s="37">
        <v>0</v>
      </c>
      <c r="F95" s="37">
        <v>0</v>
      </c>
      <c r="G95" s="37">
        <v>2</v>
      </c>
      <c r="H95" s="37">
        <f t="shared" si="5"/>
        <v>800</v>
      </c>
      <c r="I95" s="61">
        <v>150</v>
      </c>
      <c r="J95" s="37">
        <f t="shared" si="0"/>
        <v>120000</v>
      </c>
      <c r="K95" s="61">
        <v>1</v>
      </c>
      <c r="L95" s="36" t="s">
        <v>62</v>
      </c>
      <c r="M95" s="37" t="s">
        <v>68</v>
      </c>
      <c r="N95" s="37">
        <v>2</v>
      </c>
      <c r="O95" s="37">
        <v>100</v>
      </c>
      <c r="P95" s="61">
        <v>100</v>
      </c>
      <c r="Q95" s="61">
        <v>6800</v>
      </c>
      <c r="R95" s="61">
        <f>O95*Q95</f>
        <v>680000</v>
      </c>
      <c r="S95" s="37">
        <v>31</v>
      </c>
      <c r="T95" s="61">
        <v>93</v>
      </c>
      <c r="U95" s="61">
        <f>R95*T95/100</f>
        <v>632400</v>
      </c>
      <c r="V95" s="79">
        <f>R95-U95</f>
        <v>47600</v>
      </c>
      <c r="W95" s="37">
        <f t="shared" si="6"/>
        <v>167600</v>
      </c>
      <c r="X95" s="61"/>
      <c r="Y95" s="61">
        <f t="shared" si="7"/>
        <v>167600</v>
      </c>
      <c r="Z95" s="90">
        <v>0.02</v>
      </c>
      <c r="AA95" s="91">
        <f t="shared" si="8"/>
        <v>33.520000000000003</v>
      </c>
    </row>
    <row r="96" spans="1:27" x14ac:dyDescent="0.45">
      <c r="A96" s="88"/>
      <c r="B96" s="89" t="s">
        <v>60</v>
      </c>
      <c r="C96" s="37"/>
      <c r="D96" s="37">
        <v>12</v>
      </c>
      <c r="E96" s="37">
        <v>0</v>
      </c>
      <c r="F96" s="37">
        <v>0</v>
      </c>
      <c r="G96" s="37">
        <v>1</v>
      </c>
      <c r="H96" s="37">
        <f t="shared" si="5"/>
        <v>4800</v>
      </c>
      <c r="I96" s="61">
        <v>100</v>
      </c>
      <c r="J96" s="37">
        <f t="shared" si="0"/>
        <v>480000</v>
      </c>
      <c r="K96" s="61"/>
      <c r="L96" s="36"/>
      <c r="M96" s="37"/>
      <c r="N96" s="37"/>
      <c r="O96" s="37"/>
      <c r="P96" s="61"/>
      <c r="Q96" s="61"/>
      <c r="R96" s="61"/>
      <c r="S96" s="37"/>
      <c r="T96" s="61"/>
      <c r="U96" s="61"/>
      <c r="V96" s="79"/>
      <c r="W96" s="37">
        <f t="shared" si="6"/>
        <v>480000</v>
      </c>
      <c r="X96" s="61"/>
      <c r="Y96" s="61">
        <f t="shared" si="7"/>
        <v>480000</v>
      </c>
      <c r="Z96" s="90">
        <v>0.01</v>
      </c>
      <c r="AA96" s="91">
        <f t="shared" si="8"/>
        <v>48</v>
      </c>
    </row>
    <row r="97" spans="1:27" s="48" customFormat="1" x14ac:dyDescent="0.45">
      <c r="A97" s="92"/>
      <c r="B97" s="93"/>
      <c r="C97" s="44"/>
      <c r="D97" s="44"/>
      <c r="E97" s="44"/>
      <c r="F97" s="44"/>
      <c r="G97" s="44"/>
      <c r="H97" s="44"/>
      <c r="I97" s="44"/>
      <c r="J97" s="44"/>
      <c r="K97" s="44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x14ac:dyDescent="0.45">
      <c r="A98" s="88">
        <v>28</v>
      </c>
      <c r="B98" s="89" t="s">
        <v>60</v>
      </c>
      <c r="C98" s="37"/>
      <c r="D98" s="37">
        <v>0</v>
      </c>
      <c r="E98" s="37">
        <v>2</v>
      </c>
      <c r="F98" s="37">
        <v>0</v>
      </c>
      <c r="G98" s="37">
        <v>2</v>
      </c>
      <c r="H98" s="37">
        <f t="shared" si="5"/>
        <v>200</v>
      </c>
      <c r="I98" s="61">
        <v>150</v>
      </c>
      <c r="J98" s="37">
        <f t="shared" si="0"/>
        <v>30000</v>
      </c>
      <c r="K98" s="61">
        <v>1</v>
      </c>
      <c r="L98" s="36" t="s">
        <v>62</v>
      </c>
      <c r="M98" s="37" t="s">
        <v>68</v>
      </c>
      <c r="N98" s="37">
        <v>2</v>
      </c>
      <c r="O98" s="37">
        <v>72</v>
      </c>
      <c r="P98" s="61">
        <v>100</v>
      </c>
      <c r="Q98" s="61">
        <v>6800</v>
      </c>
      <c r="R98" s="61">
        <f>O98*Q98</f>
        <v>489600</v>
      </c>
      <c r="S98" s="37">
        <v>16</v>
      </c>
      <c r="T98" s="61">
        <v>72</v>
      </c>
      <c r="U98" s="61">
        <f>R98*T98/100</f>
        <v>352512</v>
      </c>
      <c r="V98" s="79">
        <f>R98-U98</f>
        <v>137088</v>
      </c>
      <c r="W98" s="37">
        <f t="shared" si="6"/>
        <v>167088</v>
      </c>
      <c r="X98" s="61"/>
      <c r="Y98" s="61">
        <f t="shared" si="7"/>
        <v>167088</v>
      </c>
      <c r="Z98" s="90">
        <v>0.02</v>
      </c>
      <c r="AA98" s="91">
        <f t="shared" si="8"/>
        <v>33.4176</v>
      </c>
    </row>
    <row r="99" spans="1:27" x14ac:dyDescent="0.45">
      <c r="A99" s="88"/>
      <c r="B99" s="89" t="s">
        <v>60</v>
      </c>
      <c r="C99" s="37"/>
      <c r="D99" s="37">
        <v>12</v>
      </c>
      <c r="E99" s="37">
        <v>0</v>
      </c>
      <c r="F99" s="37">
        <v>0</v>
      </c>
      <c r="G99" s="37">
        <v>1</v>
      </c>
      <c r="H99" s="37">
        <f t="shared" si="5"/>
        <v>4800</v>
      </c>
      <c r="I99" s="61">
        <v>100</v>
      </c>
      <c r="J99" s="37">
        <f t="shared" si="0"/>
        <v>480000</v>
      </c>
      <c r="K99" s="61"/>
      <c r="L99" s="36"/>
      <c r="M99" s="37"/>
      <c r="N99" s="37"/>
      <c r="O99" s="37"/>
      <c r="P99" s="61"/>
      <c r="Q99" s="61"/>
      <c r="R99" s="61"/>
      <c r="S99" s="37"/>
      <c r="T99" s="61"/>
      <c r="U99" s="61"/>
      <c r="V99" s="79"/>
      <c r="W99" s="37">
        <f t="shared" si="6"/>
        <v>480000</v>
      </c>
      <c r="X99" s="61"/>
      <c r="Y99" s="61">
        <f t="shared" si="7"/>
        <v>480000</v>
      </c>
      <c r="Z99" s="90">
        <v>0.01</v>
      </c>
      <c r="AA99" s="91">
        <f t="shared" si="8"/>
        <v>48</v>
      </c>
    </row>
    <row r="100" spans="1:27" s="48" customFormat="1" x14ac:dyDescent="0.45">
      <c r="A100" s="92"/>
      <c r="B100" s="93"/>
      <c r="C100" s="44"/>
      <c r="D100" s="44"/>
      <c r="E100" s="44"/>
      <c r="F100" s="44"/>
      <c r="G100" s="44"/>
      <c r="H100" s="44"/>
      <c r="I100" s="44"/>
      <c r="J100" s="44"/>
      <c r="K100" s="44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x14ac:dyDescent="0.45">
      <c r="A101" s="88">
        <v>29</v>
      </c>
      <c r="B101" s="89" t="s">
        <v>60</v>
      </c>
      <c r="C101" s="37"/>
      <c r="D101" s="37">
        <v>5</v>
      </c>
      <c r="E101" s="37">
        <v>0</v>
      </c>
      <c r="F101" s="37">
        <v>0</v>
      </c>
      <c r="G101" s="37">
        <v>2</v>
      </c>
      <c r="H101" s="37">
        <f t="shared" si="5"/>
        <v>2000</v>
      </c>
      <c r="I101" s="61">
        <v>150</v>
      </c>
      <c r="J101" s="37">
        <f t="shared" si="0"/>
        <v>300000</v>
      </c>
      <c r="K101" s="61">
        <v>1</v>
      </c>
      <c r="L101" s="36" t="s">
        <v>62</v>
      </c>
      <c r="M101" s="37" t="s">
        <v>68</v>
      </c>
      <c r="N101" s="37">
        <v>2</v>
      </c>
      <c r="O101" s="37">
        <v>54</v>
      </c>
      <c r="P101" s="61">
        <v>100</v>
      </c>
      <c r="Q101" s="61">
        <v>6800</v>
      </c>
      <c r="R101" s="61">
        <f>O101*Q101</f>
        <v>367200</v>
      </c>
      <c r="S101" s="37">
        <v>18</v>
      </c>
      <c r="T101" s="61">
        <v>86</v>
      </c>
      <c r="U101" s="61">
        <f>R101*T101/100</f>
        <v>315792</v>
      </c>
      <c r="V101" s="79">
        <f>R101-U101</f>
        <v>51408</v>
      </c>
      <c r="W101" s="37">
        <f t="shared" si="6"/>
        <v>351408</v>
      </c>
      <c r="X101" s="61"/>
      <c r="Y101" s="61">
        <f t="shared" si="7"/>
        <v>351408</v>
      </c>
      <c r="Z101" s="90">
        <v>0.02</v>
      </c>
      <c r="AA101" s="91">
        <f t="shared" si="8"/>
        <v>70.281599999999997</v>
      </c>
    </row>
    <row r="102" spans="1:27" x14ac:dyDescent="0.45">
      <c r="A102" s="88"/>
      <c r="B102" s="89"/>
      <c r="C102" s="37"/>
      <c r="D102" s="37"/>
      <c r="E102" s="37"/>
      <c r="F102" s="37"/>
      <c r="G102" s="37"/>
      <c r="H102" s="37">
        <f t="shared" si="5"/>
        <v>0</v>
      </c>
      <c r="I102" s="61"/>
      <c r="J102" s="37">
        <f t="shared" si="0"/>
        <v>0</v>
      </c>
      <c r="K102" s="61">
        <v>2</v>
      </c>
      <c r="L102" s="36" t="s">
        <v>15</v>
      </c>
      <c r="M102" s="37" t="s">
        <v>152</v>
      </c>
      <c r="N102" s="37">
        <v>2</v>
      </c>
      <c r="O102" s="37">
        <v>35</v>
      </c>
      <c r="P102" s="61">
        <v>100</v>
      </c>
      <c r="Q102" s="61">
        <v>6800</v>
      </c>
      <c r="R102" s="61">
        <f>O102*Q102</f>
        <v>238000</v>
      </c>
      <c r="S102" s="37">
        <v>6</v>
      </c>
      <c r="T102" s="61">
        <v>20</v>
      </c>
      <c r="U102" s="61">
        <f>R102*T102/100</f>
        <v>47600</v>
      </c>
      <c r="V102" s="79">
        <f>R102-U102</f>
        <v>190400</v>
      </c>
      <c r="W102" s="37">
        <f t="shared" si="6"/>
        <v>190400</v>
      </c>
      <c r="X102" s="61"/>
      <c r="Y102" s="61">
        <f t="shared" si="7"/>
        <v>190400</v>
      </c>
      <c r="Z102" s="90">
        <v>0.02</v>
      </c>
      <c r="AA102" s="91">
        <f t="shared" si="8"/>
        <v>38.08</v>
      </c>
    </row>
    <row r="103" spans="1:27" x14ac:dyDescent="0.45">
      <c r="A103" s="88"/>
      <c r="B103" s="89"/>
      <c r="C103" s="37"/>
      <c r="D103" s="37"/>
      <c r="E103" s="37"/>
      <c r="F103" s="37"/>
      <c r="G103" s="37"/>
      <c r="H103" s="37">
        <f t="shared" si="5"/>
        <v>0</v>
      </c>
      <c r="I103" s="61"/>
      <c r="J103" s="37"/>
      <c r="K103" s="61"/>
      <c r="L103" s="36"/>
      <c r="M103" s="37" t="s">
        <v>152</v>
      </c>
      <c r="N103" s="37">
        <v>2</v>
      </c>
      <c r="O103" s="37">
        <v>35</v>
      </c>
      <c r="P103" s="61">
        <v>100</v>
      </c>
      <c r="Q103" s="61">
        <v>6800</v>
      </c>
      <c r="R103" s="61">
        <f>O103*Q103</f>
        <v>238000</v>
      </c>
      <c r="S103" s="37">
        <v>6</v>
      </c>
      <c r="T103" s="61">
        <v>20</v>
      </c>
      <c r="U103" s="61">
        <f>R103*T103/100</f>
        <v>47600</v>
      </c>
      <c r="V103" s="79">
        <f>R103-U103</f>
        <v>190400</v>
      </c>
      <c r="W103" s="37">
        <f t="shared" si="6"/>
        <v>190400</v>
      </c>
      <c r="X103" s="61"/>
      <c r="Y103" s="61">
        <f t="shared" si="7"/>
        <v>190400</v>
      </c>
      <c r="Z103" s="90">
        <v>0.02</v>
      </c>
      <c r="AA103" s="91">
        <f t="shared" si="8"/>
        <v>38.08</v>
      </c>
    </row>
    <row r="104" spans="1:27" x14ac:dyDescent="0.45">
      <c r="A104" s="88"/>
      <c r="B104" s="89" t="s">
        <v>60</v>
      </c>
      <c r="C104" s="37"/>
      <c r="D104" s="37">
        <v>20</v>
      </c>
      <c r="E104" s="37">
        <v>0</v>
      </c>
      <c r="F104" s="37">
        <v>0</v>
      </c>
      <c r="G104" s="37">
        <v>1</v>
      </c>
      <c r="H104" s="37">
        <f t="shared" si="5"/>
        <v>8000</v>
      </c>
      <c r="I104" s="61">
        <v>100</v>
      </c>
      <c r="J104" s="37">
        <f t="shared" si="0"/>
        <v>800000</v>
      </c>
      <c r="K104" s="61"/>
      <c r="L104" s="36"/>
      <c r="M104" s="37"/>
      <c r="N104" s="37"/>
      <c r="O104" s="37"/>
      <c r="P104" s="61"/>
      <c r="Q104" s="61"/>
      <c r="R104" s="61">
        <f>O104*Q104</f>
        <v>0</v>
      </c>
      <c r="S104" s="37"/>
      <c r="T104" s="61"/>
      <c r="U104" s="61"/>
      <c r="V104" s="79"/>
      <c r="W104" s="37">
        <f t="shared" si="6"/>
        <v>800000</v>
      </c>
      <c r="X104" s="61"/>
      <c r="Y104" s="61">
        <f t="shared" si="7"/>
        <v>800000</v>
      </c>
      <c r="Z104" s="90">
        <v>0.01</v>
      </c>
      <c r="AA104" s="91">
        <f t="shared" si="8"/>
        <v>80</v>
      </c>
    </row>
    <row r="105" spans="1:27" s="48" customFormat="1" x14ac:dyDescent="0.45">
      <c r="A105" s="92"/>
      <c r="B105" s="93"/>
      <c r="C105" s="44"/>
      <c r="D105" s="44"/>
      <c r="E105" s="44"/>
      <c r="F105" s="44"/>
      <c r="G105" s="44"/>
      <c r="H105" s="44"/>
      <c r="I105" s="44"/>
      <c r="J105" s="44"/>
      <c r="K105" s="44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x14ac:dyDescent="0.45">
      <c r="A106" s="88">
        <v>30</v>
      </c>
      <c r="B106" s="89" t="s">
        <v>60</v>
      </c>
      <c r="C106" s="37"/>
      <c r="D106" s="37">
        <v>0</v>
      </c>
      <c r="E106" s="37">
        <v>2</v>
      </c>
      <c r="F106" s="37">
        <v>0</v>
      </c>
      <c r="G106" s="37">
        <v>2</v>
      </c>
      <c r="H106" s="37">
        <f t="shared" si="5"/>
        <v>200</v>
      </c>
      <c r="I106" s="61">
        <v>150</v>
      </c>
      <c r="J106" s="37">
        <f t="shared" si="0"/>
        <v>30000</v>
      </c>
      <c r="K106" s="61">
        <v>1</v>
      </c>
      <c r="L106" s="36" t="s">
        <v>62</v>
      </c>
      <c r="M106" s="37" t="s">
        <v>68</v>
      </c>
      <c r="N106" s="37">
        <v>2</v>
      </c>
      <c r="O106" s="37">
        <v>112.5</v>
      </c>
      <c r="P106" s="61">
        <v>100</v>
      </c>
      <c r="Q106" s="61">
        <v>6800</v>
      </c>
      <c r="R106" s="61">
        <f>O106*Q106</f>
        <v>765000</v>
      </c>
      <c r="S106" s="37">
        <v>46</v>
      </c>
      <c r="T106" s="61">
        <v>93</v>
      </c>
      <c r="U106" s="61">
        <f>R106*T106/100</f>
        <v>711450</v>
      </c>
      <c r="V106" s="79">
        <f>R106-U106</f>
        <v>53550</v>
      </c>
      <c r="W106" s="37">
        <f t="shared" si="6"/>
        <v>83550</v>
      </c>
      <c r="X106" s="61"/>
      <c r="Y106" s="61">
        <f t="shared" si="7"/>
        <v>83550</v>
      </c>
      <c r="Z106" s="90">
        <v>0.02</v>
      </c>
      <c r="AA106" s="91">
        <f t="shared" si="8"/>
        <v>16.71</v>
      </c>
    </row>
    <row r="107" spans="1:27" x14ac:dyDescent="0.45">
      <c r="A107" s="88"/>
      <c r="B107" s="89" t="s">
        <v>60</v>
      </c>
      <c r="C107" s="37"/>
      <c r="D107" s="37">
        <v>20</v>
      </c>
      <c r="E107" s="37">
        <v>0</v>
      </c>
      <c r="F107" s="37">
        <v>0</v>
      </c>
      <c r="G107" s="37">
        <v>1</v>
      </c>
      <c r="H107" s="37">
        <f t="shared" si="5"/>
        <v>8000</v>
      </c>
      <c r="I107" s="61">
        <v>100</v>
      </c>
      <c r="J107" s="37">
        <f t="shared" si="0"/>
        <v>800000</v>
      </c>
      <c r="K107" s="61"/>
      <c r="L107" s="36"/>
      <c r="M107" s="37"/>
      <c r="N107" s="37"/>
      <c r="O107" s="37"/>
      <c r="P107" s="61"/>
      <c r="Q107" s="61"/>
      <c r="R107" s="61"/>
      <c r="S107" s="37"/>
      <c r="T107" s="61"/>
      <c r="U107" s="61"/>
      <c r="V107" s="79"/>
      <c r="W107" s="37">
        <f t="shared" si="6"/>
        <v>800000</v>
      </c>
      <c r="X107" s="61"/>
      <c r="Y107" s="61">
        <f t="shared" si="7"/>
        <v>800000</v>
      </c>
      <c r="Z107" s="90">
        <v>0.01</v>
      </c>
      <c r="AA107" s="91">
        <f t="shared" si="8"/>
        <v>80</v>
      </c>
    </row>
    <row r="108" spans="1:27" s="48" customFormat="1" x14ac:dyDescent="0.45">
      <c r="A108" s="92"/>
      <c r="B108" s="93"/>
      <c r="C108" s="44"/>
      <c r="D108" s="44"/>
      <c r="E108" s="44"/>
      <c r="F108" s="44"/>
      <c r="G108" s="44"/>
      <c r="H108" s="44"/>
      <c r="I108" s="44"/>
      <c r="J108" s="44"/>
      <c r="K108" s="44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x14ac:dyDescent="0.45">
      <c r="A109" s="88">
        <v>31</v>
      </c>
      <c r="B109" s="89" t="s">
        <v>60</v>
      </c>
      <c r="C109" s="37"/>
      <c r="D109" s="37">
        <v>0</v>
      </c>
      <c r="E109" s="37">
        <v>1</v>
      </c>
      <c r="F109" s="37">
        <v>0</v>
      </c>
      <c r="G109" s="37">
        <v>2</v>
      </c>
      <c r="H109" s="37">
        <f t="shared" si="5"/>
        <v>100</v>
      </c>
      <c r="I109" s="61">
        <v>150</v>
      </c>
      <c r="J109" s="37">
        <f t="shared" si="0"/>
        <v>15000</v>
      </c>
      <c r="K109" s="61">
        <v>1</v>
      </c>
      <c r="L109" s="36" t="s">
        <v>62</v>
      </c>
      <c r="M109" s="37" t="s">
        <v>68</v>
      </c>
      <c r="N109" s="37">
        <v>2</v>
      </c>
      <c r="O109" s="37">
        <v>161</v>
      </c>
      <c r="P109" s="61">
        <v>100</v>
      </c>
      <c r="Q109" s="61">
        <v>6800</v>
      </c>
      <c r="R109" s="61">
        <f>O109*Q109</f>
        <v>1094800</v>
      </c>
      <c r="S109" s="37">
        <v>18</v>
      </c>
      <c r="T109" s="61">
        <v>86</v>
      </c>
      <c r="U109" s="61">
        <f>R109*T109/100</f>
        <v>941528</v>
      </c>
      <c r="V109" s="79">
        <f>R109-U109</f>
        <v>153272</v>
      </c>
      <c r="W109" s="37">
        <f t="shared" si="6"/>
        <v>168272</v>
      </c>
      <c r="X109" s="61"/>
      <c r="Y109" s="61">
        <f t="shared" si="7"/>
        <v>168272</v>
      </c>
      <c r="Z109" s="90">
        <v>0.02</v>
      </c>
      <c r="AA109" s="91">
        <f t="shared" si="8"/>
        <v>33.654400000000003</v>
      </c>
    </row>
    <row r="110" spans="1:27" x14ac:dyDescent="0.45">
      <c r="A110" s="88"/>
      <c r="B110" s="89" t="s">
        <v>60</v>
      </c>
      <c r="C110" s="37"/>
      <c r="D110" s="37">
        <v>0</v>
      </c>
      <c r="E110" s="37">
        <v>2</v>
      </c>
      <c r="F110" s="37">
        <v>0</v>
      </c>
      <c r="G110" s="37">
        <v>1</v>
      </c>
      <c r="H110" s="37">
        <f t="shared" si="5"/>
        <v>200</v>
      </c>
      <c r="I110" s="61">
        <v>100</v>
      </c>
      <c r="J110" s="37">
        <f t="shared" si="0"/>
        <v>20000</v>
      </c>
      <c r="K110" s="61"/>
      <c r="L110" s="36"/>
      <c r="M110" s="37"/>
      <c r="N110" s="37"/>
      <c r="O110" s="37"/>
      <c r="P110" s="61"/>
      <c r="Q110" s="61"/>
      <c r="R110" s="61"/>
      <c r="S110" s="37"/>
      <c r="T110" s="61"/>
      <c r="U110" s="61"/>
      <c r="V110" s="79"/>
      <c r="W110" s="37">
        <f t="shared" si="6"/>
        <v>20000</v>
      </c>
      <c r="X110" s="61"/>
      <c r="Y110" s="61">
        <f t="shared" si="7"/>
        <v>20000</v>
      </c>
      <c r="Z110" s="90">
        <v>0.01</v>
      </c>
      <c r="AA110" s="91">
        <f t="shared" si="8"/>
        <v>2</v>
      </c>
    </row>
    <row r="111" spans="1:27" x14ac:dyDescent="0.45">
      <c r="A111" s="88"/>
      <c r="B111" s="89" t="s">
        <v>60</v>
      </c>
      <c r="C111" s="37"/>
      <c r="D111" s="37">
        <v>29</v>
      </c>
      <c r="E111" s="37">
        <v>0</v>
      </c>
      <c r="F111" s="37">
        <v>0</v>
      </c>
      <c r="G111" s="37">
        <v>1</v>
      </c>
      <c r="H111" s="37">
        <f t="shared" si="5"/>
        <v>11600</v>
      </c>
      <c r="I111" s="61">
        <v>100</v>
      </c>
      <c r="J111" s="37">
        <f t="shared" si="0"/>
        <v>1160000</v>
      </c>
      <c r="K111" s="61"/>
      <c r="L111" s="36"/>
      <c r="M111" s="37"/>
      <c r="N111" s="37"/>
      <c r="O111" s="37"/>
      <c r="P111" s="61"/>
      <c r="Q111" s="61"/>
      <c r="R111" s="61"/>
      <c r="S111" s="37"/>
      <c r="T111" s="61"/>
      <c r="U111" s="61"/>
      <c r="V111" s="79"/>
      <c r="W111" s="37">
        <f t="shared" si="6"/>
        <v>1160000</v>
      </c>
      <c r="X111" s="61"/>
      <c r="Y111" s="61">
        <f t="shared" si="7"/>
        <v>1160000</v>
      </c>
      <c r="Z111" s="90">
        <v>0.01</v>
      </c>
      <c r="AA111" s="91">
        <f t="shared" si="8"/>
        <v>116</v>
      </c>
    </row>
    <row r="112" spans="1:27" x14ac:dyDescent="0.45">
      <c r="A112" s="88"/>
      <c r="B112" s="89" t="s">
        <v>60</v>
      </c>
      <c r="C112" s="37"/>
      <c r="D112" s="37">
        <v>20</v>
      </c>
      <c r="E112" s="37">
        <v>0</v>
      </c>
      <c r="F112" s="37">
        <v>0</v>
      </c>
      <c r="G112" s="37">
        <v>1</v>
      </c>
      <c r="H112" s="37">
        <f t="shared" si="5"/>
        <v>8000</v>
      </c>
      <c r="I112" s="61">
        <v>100</v>
      </c>
      <c r="J112" s="37">
        <f t="shared" ref="J112:J166" si="9">H112*I112</f>
        <v>800000</v>
      </c>
      <c r="K112" s="61"/>
      <c r="L112" s="36"/>
      <c r="M112" s="37"/>
      <c r="N112" s="37"/>
      <c r="O112" s="37"/>
      <c r="P112" s="61"/>
      <c r="Q112" s="61"/>
      <c r="R112" s="61"/>
      <c r="S112" s="37"/>
      <c r="T112" s="61"/>
      <c r="U112" s="61"/>
      <c r="V112" s="79"/>
      <c r="W112" s="37">
        <f t="shared" si="6"/>
        <v>800000</v>
      </c>
      <c r="X112" s="61"/>
      <c r="Y112" s="61">
        <f t="shared" si="7"/>
        <v>800000</v>
      </c>
      <c r="Z112" s="90">
        <v>0.01</v>
      </c>
      <c r="AA112" s="91">
        <f t="shared" si="8"/>
        <v>80</v>
      </c>
    </row>
    <row r="113" spans="1:27" s="48" customFormat="1" x14ac:dyDescent="0.45">
      <c r="A113" s="92"/>
      <c r="B113" s="93"/>
      <c r="C113" s="44"/>
      <c r="D113" s="44"/>
      <c r="E113" s="44"/>
      <c r="F113" s="44"/>
      <c r="G113" s="44"/>
      <c r="H113" s="44"/>
      <c r="I113" s="44"/>
      <c r="J113" s="44"/>
      <c r="K113" s="44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x14ac:dyDescent="0.45">
      <c r="A114" s="88">
        <v>32</v>
      </c>
      <c r="B114" s="89" t="s">
        <v>60</v>
      </c>
      <c r="C114" s="37"/>
      <c r="D114" s="37">
        <v>1</v>
      </c>
      <c r="E114" s="37">
        <v>0</v>
      </c>
      <c r="F114" s="37">
        <v>0</v>
      </c>
      <c r="G114" s="37">
        <v>1</v>
      </c>
      <c r="H114" s="37">
        <f t="shared" si="5"/>
        <v>400</v>
      </c>
      <c r="I114" s="61">
        <v>150</v>
      </c>
      <c r="J114" s="37">
        <f>H114*I114</f>
        <v>60000</v>
      </c>
      <c r="K114" s="61">
        <v>1</v>
      </c>
      <c r="L114" s="36" t="s">
        <v>62</v>
      </c>
      <c r="M114" s="36" t="s">
        <v>68</v>
      </c>
      <c r="N114" s="37">
        <v>2</v>
      </c>
      <c r="O114" s="37">
        <v>30</v>
      </c>
      <c r="P114" s="61">
        <v>100</v>
      </c>
      <c r="Q114" s="61">
        <v>6800</v>
      </c>
      <c r="R114" s="61">
        <f>O114*Q114</f>
        <v>204000</v>
      </c>
      <c r="S114" s="37">
        <v>2</v>
      </c>
      <c r="T114" s="61">
        <v>6</v>
      </c>
      <c r="U114" s="61">
        <f>R114*T114/100</f>
        <v>12240</v>
      </c>
      <c r="V114" s="79">
        <f>R114-U114</f>
        <v>191760</v>
      </c>
      <c r="W114" s="37">
        <f t="shared" si="6"/>
        <v>251760</v>
      </c>
      <c r="X114" s="61"/>
      <c r="Y114" s="61">
        <f t="shared" si="7"/>
        <v>251760</v>
      </c>
      <c r="Z114" s="90">
        <v>0.02</v>
      </c>
      <c r="AA114" s="91">
        <f t="shared" si="8"/>
        <v>50.351999999999997</v>
      </c>
    </row>
    <row r="115" spans="1:27" x14ac:dyDescent="0.45">
      <c r="A115" s="88"/>
      <c r="B115" s="89" t="s">
        <v>60</v>
      </c>
      <c r="C115" s="37"/>
      <c r="D115" s="37">
        <v>3</v>
      </c>
      <c r="E115" s="37">
        <v>0</v>
      </c>
      <c r="F115" s="37">
        <v>0</v>
      </c>
      <c r="G115" s="37">
        <v>1</v>
      </c>
      <c r="H115" s="37">
        <f t="shared" si="5"/>
        <v>1200</v>
      </c>
      <c r="I115" s="61">
        <v>100</v>
      </c>
      <c r="J115" s="37">
        <f>H115*I115</f>
        <v>120000</v>
      </c>
      <c r="K115" s="61"/>
      <c r="L115" s="36"/>
      <c r="M115" s="37"/>
      <c r="N115" s="37"/>
      <c r="O115" s="37"/>
      <c r="P115" s="61"/>
      <c r="Q115" s="61"/>
      <c r="R115" s="61"/>
      <c r="S115" s="37"/>
      <c r="T115" s="61"/>
      <c r="U115" s="61"/>
      <c r="V115" s="79"/>
      <c r="W115" s="37">
        <f t="shared" si="6"/>
        <v>120000</v>
      </c>
      <c r="X115" s="61"/>
      <c r="Y115" s="61">
        <f t="shared" si="7"/>
        <v>120000</v>
      </c>
      <c r="Z115" s="90">
        <v>0.01</v>
      </c>
      <c r="AA115" s="91">
        <f t="shared" si="8"/>
        <v>12</v>
      </c>
    </row>
    <row r="116" spans="1:27" x14ac:dyDescent="0.45">
      <c r="A116" s="88"/>
      <c r="B116" s="89" t="s">
        <v>60</v>
      </c>
      <c r="C116" s="37"/>
      <c r="D116" s="37">
        <v>8</v>
      </c>
      <c r="E116" s="37">
        <v>0</v>
      </c>
      <c r="F116" s="37">
        <v>0</v>
      </c>
      <c r="G116" s="37">
        <v>1</v>
      </c>
      <c r="H116" s="37">
        <f t="shared" si="5"/>
        <v>3200</v>
      </c>
      <c r="I116" s="61">
        <v>100</v>
      </c>
      <c r="J116" s="37">
        <f t="shared" si="9"/>
        <v>320000</v>
      </c>
      <c r="K116" s="61"/>
      <c r="L116" s="36"/>
      <c r="M116" s="37"/>
      <c r="N116" s="37"/>
      <c r="O116" s="37"/>
      <c r="P116" s="61"/>
      <c r="Q116" s="61"/>
      <c r="R116" s="61"/>
      <c r="S116" s="37"/>
      <c r="T116" s="61"/>
      <c r="U116" s="61"/>
      <c r="V116" s="79"/>
      <c r="W116" s="37">
        <f t="shared" si="6"/>
        <v>320000</v>
      </c>
      <c r="X116" s="61"/>
      <c r="Y116" s="61">
        <f t="shared" si="7"/>
        <v>320000</v>
      </c>
      <c r="Z116" s="90">
        <v>0.01</v>
      </c>
      <c r="AA116" s="91">
        <f t="shared" si="8"/>
        <v>32</v>
      </c>
    </row>
    <row r="117" spans="1:27" s="48" customFormat="1" x14ac:dyDescent="0.45">
      <c r="A117" s="92"/>
      <c r="B117" s="93"/>
      <c r="C117" s="44"/>
      <c r="D117" s="44"/>
      <c r="E117" s="44"/>
      <c r="F117" s="44"/>
      <c r="G117" s="44"/>
      <c r="H117" s="44"/>
      <c r="I117" s="44"/>
      <c r="J117" s="44"/>
      <c r="K117" s="44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:27" x14ac:dyDescent="0.45">
      <c r="A118" s="88">
        <v>33</v>
      </c>
      <c r="B118" s="89" t="s">
        <v>60</v>
      </c>
      <c r="C118" s="37"/>
      <c r="D118" s="37">
        <v>0</v>
      </c>
      <c r="E118" s="37">
        <v>2</v>
      </c>
      <c r="F118" s="37">
        <v>0</v>
      </c>
      <c r="G118" s="37">
        <v>2</v>
      </c>
      <c r="H118" s="37">
        <f t="shared" si="5"/>
        <v>200</v>
      </c>
      <c r="I118" s="61">
        <v>150</v>
      </c>
      <c r="J118" s="37">
        <f t="shared" si="9"/>
        <v>30000</v>
      </c>
      <c r="K118" s="61">
        <v>1</v>
      </c>
      <c r="L118" s="36" t="s">
        <v>62</v>
      </c>
      <c r="M118" s="37" t="s">
        <v>68</v>
      </c>
      <c r="N118" s="37">
        <v>2</v>
      </c>
      <c r="O118" s="37">
        <v>306</v>
      </c>
      <c r="P118" s="61">
        <v>100</v>
      </c>
      <c r="Q118" s="61">
        <v>6800</v>
      </c>
      <c r="R118" s="61">
        <f>O118*Q118</f>
        <v>2080800</v>
      </c>
      <c r="S118" s="37">
        <v>9</v>
      </c>
      <c r="T118" s="61">
        <v>35</v>
      </c>
      <c r="U118" s="61">
        <f>R118*T118/100</f>
        <v>728280</v>
      </c>
      <c r="V118" s="79">
        <f>R118-U118</f>
        <v>1352520</v>
      </c>
      <c r="W118" s="37">
        <f t="shared" si="6"/>
        <v>1382520</v>
      </c>
      <c r="X118" s="61"/>
      <c r="Y118" s="61">
        <f t="shared" si="7"/>
        <v>1382520</v>
      </c>
      <c r="Z118" s="90">
        <v>0.02</v>
      </c>
      <c r="AA118" s="91">
        <f t="shared" si="8"/>
        <v>276.50400000000002</v>
      </c>
    </row>
    <row r="119" spans="1:27" x14ac:dyDescent="0.45">
      <c r="A119" s="88"/>
      <c r="B119" s="89" t="s">
        <v>60</v>
      </c>
      <c r="C119" s="37"/>
      <c r="D119" s="37">
        <v>20</v>
      </c>
      <c r="E119" s="37">
        <v>0</v>
      </c>
      <c r="F119" s="37">
        <v>0</v>
      </c>
      <c r="G119" s="37">
        <v>1</v>
      </c>
      <c r="H119" s="37">
        <f t="shared" si="5"/>
        <v>8000</v>
      </c>
      <c r="I119" s="61">
        <v>100</v>
      </c>
      <c r="J119" s="37">
        <f t="shared" si="9"/>
        <v>800000</v>
      </c>
      <c r="K119" s="61"/>
      <c r="L119" s="36"/>
      <c r="M119" s="37"/>
      <c r="N119" s="37"/>
      <c r="O119" s="37"/>
      <c r="P119" s="61"/>
      <c r="Q119" s="61"/>
      <c r="R119" s="61"/>
      <c r="S119" s="37"/>
      <c r="T119" s="61"/>
      <c r="U119" s="61"/>
      <c r="V119" s="79"/>
      <c r="W119" s="37">
        <f t="shared" si="6"/>
        <v>800000</v>
      </c>
      <c r="X119" s="61"/>
      <c r="Y119" s="61">
        <f t="shared" si="7"/>
        <v>800000</v>
      </c>
      <c r="Z119" s="90">
        <v>0.01</v>
      </c>
      <c r="AA119" s="91">
        <f t="shared" si="8"/>
        <v>80</v>
      </c>
    </row>
    <row r="120" spans="1:27" x14ac:dyDescent="0.45">
      <c r="A120" s="88"/>
      <c r="B120" s="89" t="s">
        <v>60</v>
      </c>
      <c r="C120" s="37"/>
      <c r="D120" s="37">
        <v>0</v>
      </c>
      <c r="E120" s="37">
        <v>1</v>
      </c>
      <c r="F120" s="37">
        <v>0</v>
      </c>
      <c r="G120" s="37">
        <v>1</v>
      </c>
      <c r="H120" s="37">
        <f t="shared" si="5"/>
        <v>100</v>
      </c>
      <c r="I120" s="61">
        <v>100</v>
      </c>
      <c r="J120" s="37">
        <f t="shared" si="9"/>
        <v>10000</v>
      </c>
      <c r="K120" s="61"/>
      <c r="L120" s="36"/>
      <c r="M120" s="37"/>
      <c r="N120" s="37"/>
      <c r="O120" s="37"/>
      <c r="P120" s="61"/>
      <c r="Q120" s="61"/>
      <c r="R120" s="61"/>
      <c r="S120" s="37"/>
      <c r="T120" s="61"/>
      <c r="U120" s="61"/>
      <c r="V120" s="79"/>
      <c r="W120" s="37">
        <f t="shared" si="6"/>
        <v>10000</v>
      </c>
      <c r="X120" s="61"/>
      <c r="Y120" s="61">
        <f t="shared" si="7"/>
        <v>10000</v>
      </c>
      <c r="Z120" s="90">
        <v>0.01</v>
      </c>
      <c r="AA120" s="91">
        <f t="shared" si="8"/>
        <v>1</v>
      </c>
    </row>
    <row r="121" spans="1:27" s="48" customFormat="1" x14ac:dyDescent="0.45">
      <c r="A121" s="92"/>
      <c r="B121" s="93"/>
      <c r="C121" s="44"/>
      <c r="D121" s="44"/>
      <c r="E121" s="44"/>
      <c r="F121" s="44"/>
      <c r="G121" s="44"/>
      <c r="H121" s="44"/>
      <c r="I121" s="44"/>
      <c r="J121" s="44"/>
      <c r="K121" s="44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:27" x14ac:dyDescent="0.45">
      <c r="A122" s="88">
        <v>34</v>
      </c>
      <c r="B122" s="89" t="s">
        <v>60</v>
      </c>
      <c r="C122" s="37"/>
      <c r="D122" s="37">
        <v>1</v>
      </c>
      <c r="E122" s="37">
        <v>0</v>
      </c>
      <c r="F122" s="37">
        <v>0</v>
      </c>
      <c r="G122" s="37">
        <v>2</v>
      </c>
      <c r="H122" s="37">
        <f t="shared" si="5"/>
        <v>400</v>
      </c>
      <c r="I122" s="61">
        <v>150</v>
      </c>
      <c r="J122" s="37">
        <f t="shared" si="9"/>
        <v>60000</v>
      </c>
      <c r="K122" s="61">
        <v>1</v>
      </c>
      <c r="L122" s="36" t="s">
        <v>62</v>
      </c>
      <c r="M122" s="37" t="s">
        <v>68</v>
      </c>
      <c r="N122" s="37">
        <v>2</v>
      </c>
      <c r="O122" s="37">
        <v>60</v>
      </c>
      <c r="P122" s="61">
        <v>100</v>
      </c>
      <c r="Q122" s="61">
        <v>6800</v>
      </c>
      <c r="R122" s="61">
        <f>O122*Q122</f>
        <v>408000</v>
      </c>
      <c r="S122" s="37">
        <v>16</v>
      </c>
      <c r="T122" s="61">
        <v>72</v>
      </c>
      <c r="U122" s="61">
        <f>R122*T122/100</f>
        <v>293760</v>
      </c>
      <c r="V122" s="79">
        <f>R122-U122</f>
        <v>114240</v>
      </c>
      <c r="W122" s="37">
        <f t="shared" si="6"/>
        <v>174240</v>
      </c>
      <c r="X122" s="61"/>
      <c r="Y122" s="61">
        <f t="shared" si="7"/>
        <v>174240</v>
      </c>
      <c r="Z122" s="90">
        <v>0.02</v>
      </c>
      <c r="AA122" s="91">
        <f t="shared" si="8"/>
        <v>34.847999999999999</v>
      </c>
    </row>
    <row r="123" spans="1:27" x14ac:dyDescent="0.45">
      <c r="A123" s="88"/>
      <c r="B123" s="89" t="s">
        <v>60</v>
      </c>
      <c r="C123" s="37"/>
      <c r="D123" s="37">
        <v>17</v>
      </c>
      <c r="E123" s="37">
        <v>0</v>
      </c>
      <c r="F123" s="37">
        <v>0</v>
      </c>
      <c r="G123" s="37">
        <v>1</v>
      </c>
      <c r="H123" s="37">
        <f t="shared" si="5"/>
        <v>6800</v>
      </c>
      <c r="I123" s="61">
        <v>100</v>
      </c>
      <c r="J123" s="37">
        <f t="shared" si="9"/>
        <v>680000</v>
      </c>
      <c r="K123" s="61"/>
      <c r="L123" s="36"/>
      <c r="M123" s="37"/>
      <c r="N123" s="37"/>
      <c r="O123" s="37"/>
      <c r="P123" s="61"/>
      <c r="Q123" s="61"/>
      <c r="R123" s="61"/>
      <c r="S123" s="37"/>
      <c r="T123" s="61"/>
      <c r="U123" s="61"/>
      <c r="V123" s="79"/>
      <c r="W123" s="37">
        <f t="shared" si="6"/>
        <v>680000</v>
      </c>
      <c r="X123" s="61"/>
      <c r="Y123" s="61">
        <f t="shared" si="7"/>
        <v>680000</v>
      </c>
      <c r="Z123" s="90">
        <v>0.01</v>
      </c>
      <c r="AA123" s="91">
        <f t="shared" si="8"/>
        <v>68</v>
      </c>
    </row>
    <row r="124" spans="1:27" x14ac:dyDescent="0.45">
      <c r="A124" s="88"/>
      <c r="B124" s="89" t="s">
        <v>60</v>
      </c>
      <c r="C124" s="37"/>
      <c r="D124" s="37">
        <v>10</v>
      </c>
      <c r="E124" s="37">
        <v>0</v>
      </c>
      <c r="F124" s="37">
        <v>0</v>
      </c>
      <c r="G124" s="37">
        <v>1</v>
      </c>
      <c r="H124" s="37">
        <f t="shared" si="5"/>
        <v>4000</v>
      </c>
      <c r="I124" s="61">
        <v>100</v>
      </c>
      <c r="J124" s="37">
        <f t="shared" si="9"/>
        <v>400000</v>
      </c>
      <c r="K124" s="61"/>
      <c r="L124" s="36"/>
      <c r="M124" s="37"/>
      <c r="N124" s="37"/>
      <c r="O124" s="37"/>
      <c r="P124" s="61"/>
      <c r="Q124" s="61"/>
      <c r="R124" s="61"/>
      <c r="S124" s="37"/>
      <c r="T124" s="61"/>
      <c r="U124" s="61"/>
      <c r="V124" s="79"/>
      <c r="W124" s="37">
        <f t="shared" si="6"/>
        <v>400000</v>
      </c>
      <c r="X124" s="61"/>
      <c r="Y124" s="61">
        <f t="shared" si="7"/>
        <v>400000</v>
      </c>
      <c r="Z124" s="90">
        <v>0.01</v>
      </c>
      <c r="AA124" s="91">
        <f t="shared" si="8"/>
        <v>40</v>
      </c>
    </row>
    <row r="125" spans="1:27" s="48" customFormat="1" x14ac:dyDescent="0.45">
      <c r="A125" s="92"/>
      <c r="B125" s="93"/>
      <c r="C125" s="44"/>
      <c r="D125" s="44"/>
      <c r="E125" s="44"/>
      <c r="F125" s="44"/>
      <c r="G125" s="44"/>
      <c r="H125" s="44"/>
      <c r="I125" s="44"/>
      <c r="J125" s="44"/>
      <c r="K125" s="44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:27" x14ac:dyDescent="0.45">
      <c r="A126" s="88">
        <v>35</v>
      </c>
      <c r="B126" s="89" t="s">
        <v>60</v>
      </c>
      <c r="C126" s="37"/>
      <c r="D126" s="37">
        <v>1</v>
      </c>
      <c r="E126" s="37">
        <v>1</v>
      </c>
      <c r="F126" s="37">
        <v>0</v>
      </c>
      <c r="G126" s="37">
        <v>2</v>
      </c>
      <c r="H126" s="37">
        <f t="shared" si="5"/>
        <v>500</v>
      </c>
      <c r="I126" s="61">
        <v>150</v>
      </c>
      <c r="J126" s="37">
        <f>H126*I126</f>
        <v>75000</v>
      </c>
      <c r="K126" s="61">
        <v>1</v>
      </c>
      <c r="L126" s="36" t="s">
        <v>62</v>
      </c>
      <c r="M126" s="37" t="s">
        <v>68</v>
      </c>
      <c r="N126" s="37">
        <v>2</v>
      </c>
      <c r="O126" s="37">
        <v>185.25</v>
      </c>
      <c r="P126" s="61">
        <v>100</v>
      </c>
      <c r="Q126" s="61">
        <v>6800</v>
      </c>
      <c r="R126" s="61">
        <f>O126*Q126</f>
        <v>1259700</v>
      </c>
      <c r="S126" s="37">
        <v>31</v>
      </c>
      <c r="T126" s="61">
        <v>93</v>
      </c>
      <c r="U126" s="61">
        <f>R126*T126/100</f>
        <v>1171521</v>
      </c>
      <c r="V126" s="79">
        <f>R126-U126</f>
        <v>88179</v>
      </c>
      <c r="W126" s="37">
        <f t="shared" si="6"/>
        <v>163179</v>
      </c>
      <c r="X126" s="61"/>
      <c r="Y126" s="61">
        <f t="shared" si="7"/>
        <v>163179</v>
      </c>
      <c r="Z126" s="90">
        <v>0.02</v>
      </c>
      <c r="AA126" s="91">
        <f t="shared" si="8"/>
        <v>32.635799999999996</v>
      </c>
    </row>
    <row r="127" spans="1:27" x14ac:dyDescent="0.45">
      <c r="A127" s="88"/>
      <c r="B127" s="89" t="s">
        <v>60</v>
      </c>
      <c r="C127" s="37"/>
      <c r="D127" s="37">
        <v>14</v>
      </c>
      <c r="E127" s="37">
        <v>0</v>
      </c>
      <c r="F127" s="37">
        <v>0</v>
      </c>
      <c r="G127" s="37">
        <v>1</v>
      </c>
      <c r="H127" s="37">
        <f t="shared" si="5"/>
        <v>5600</v>
      </c>
      <c r="I127" s="61">
        <v>100</v>
      </c>
      <c r="J127" s="37">
        <f t="shared" si="9"/>
        <v>560000</v>
      </c>
      <c r="K127" s="61"/>
      <c r="L127" s="36"/>
      <c r="M127" s="37"/>
      <c r="N127" s="37"/>
      <c r="O127" s="37"/>
      <c r="P127" s="61"/>
      <c r="Q127" s="61"/>
      <c r="R127" s="61"/>
      <c r="S127" s="37"/>
      <c r="T127" s="61"/>
      <c r="U127" s="61"/>
      <c r="V127" s="79"/>
      <c r="W127" s="37">
        <f t="shared" si="6"/>
        <v>560000</v>
      </c>
      <c r="X127" s="61"/>
      <c r="Y127" s="61">
        <f t="shared" si="7"/>
        <v>560000</v>
      </c>
      <c r="Z127" s="90">
        <v>0.01</v>
      </c>
      <c r="AA127" s="91">
        <f t="shared" si="8"/>
        <v>56</v>
      </c>
    </row>
    <row r="128" spans="1:27" x14ac:dyDescent="0.45">
      <c r="A128" s="88"/>
      <c r="B128" s="89" t="s">
        <v>60</v>
      </c>
      <c r="C128" s="37"/>
      <c r="D128" s="37">
        <v>11</v>
      </c>
      <c r="E128" s="37">
        <v>0</v>
      </c>
      <c r="F128" s="37">
        <v>0</v>
      </c>
      <c r="G128" s="37">
        <v>1</v>
      </c>
      <c r="H128" s="37">
        <f t="shared" si="5"/>
        <v>4400</v>
      </c>
      <c r="I128" s="61">
        <v>100</v>
      </c>
      <c r="J128" s="37">
        <f t="shared" si="9"/>
        <v>440000</v>
      </c>
      <c r="K128" s="61"/>
      <c r="L128" s="36"/>
      <c r="M128" s="37"/>
      <c r="N128" s="37"/>
      <c r="O128" s="37"/>
      <c r="P128" s="61"/>
      <c r="Q128" s="61"/>
      <c r="R128" s="61"/>
      <c r="S128" s="37"/>
      <c r="T128" s="61"/>
      <c r="U128" s="61"/>
      <c r="V128" s="79"/>
      <c r="W128" s="37">
        <f t="shared" si="6"/>
        <v>440000</v>
      </c>
      <c r="X128" s="61"/>
      <c r="Y128" s="61">
        <f t="shared" si="7"/>
        <v>440000</v>
      </c>
      <c r="Z128" s="90">
        <v>0.01</v>
      </c>
      <c r="AA128" s="91">
        <f t="shared" si="8"/>
        <v>44</v>
      </c>
    </row>
    <row r="129" spans="1:27" s="48" customFormat="1" x14ac:dyDescent="0.45">
      <c r="A129" s="92"/>
      <c r="B129" s="93"/>
      <c r="C129" s="44"/>
      <c r="D129" s="44"/>
      <c r="E129" s="44"/>
      <c r="F129" s="44"/>
      <c r="G129" s="44"/>
      <c r="H129" s="44"/>
      <c r="I129" s="44"/>
      <c r="J129" s="44"/>
      <c r="K129" s="44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:27" x14ac:dyDescent="0.45">
      <c r="A130" s="88">
        <v>36</v>
      </c>
      <c r="B130" s="89" t="s">
        <v>60</v>
      </c>
      <c r="C130" s="37"/>
      <c r="D130" s="37">
        <v>2</v>
      </c>
      <c r="E130" s="37">
        <v>0</v>
      </c>
      <c r="F130" s="37">
        <v>0</v>
      </c>
      <c r="G130" s="37">
        <v>2</v>
      </c>
      <c r="H130" s="37">
        <f t="shared" si="5"/>
        <v>800</v>
      </c>
      <c r="I130" s="61">
        <v>150</v>
      </c>
      <c r="J130" s="37">
        <f t="shared" si="9"/>
        <v>120000</v>
      </c>
      <c r="K130" s="61">
        <v>1</v>
      </c>
      <c r="L130" s="36" t="s">
        <v>62</v>
      </c>
      <c r="M130" s="37" t="s">
        <v>68</v>
      </c>
      <c r="N130" s="37">
        <v>2</v>
      </c>
      <c r="O130" s="37">
        <v>126</v>
      </c>
      <c r="P130" s="61">
        <v>100</v>
      </c>
      <c r="Q130" s="61">
        <v>6800</v>
      </c>
      <c r="R130" s="61">
        <f>O130*Q130</f>
        <v>856800</v>
      </c>
      <c r="S130" s="37">
        <v>18</v>
      </c>
      <c r="T130" s="61">
        <v>86</v>
      </c>
      <c r="U130" s="61">
        <f>R130*T130/100</f>
        <v>736848</v>
      </c>
      <c r="V130" s="79">
        <f>R130-U130</f>
        <v>119952</v>
      </c>
      <c r="W130" s="37">
        <f t="shared" si="6"/>
        <v>239952</v>
      </c>
      <c r="X130" s="61"/>
      <c r="Y130" s="61">
        <f t="shared" si="7"/>
        <v>239952</v>
      </c>
      <c r="Z130" s="90">
        <v>0.02</v>
      </c>
      <c r="AA130" s="91">
        <f t="shared" si="8"/>
        <v>47.990400000000001</v>
      </c>
    </row>
    <row r="131" spans="1:27" x14ac:dyDescent="0.45">
      <c r="A131" s="88"/>
      <c r="B131" s="89"/>
      <c r="C131" s="37"/>
      <c r="D131" s="37"/>
      <c r="E131" s="37"/>
      <c r="F131" s="37"/>
      <c r="G131" s="37"/>
      <c r="H131" s="37">
        <f t="shared" si="5"/>
        <v>0</v>
      </c>
      <c r="I131" s="61"/>
      <c r="J131" s="37">
        <f t="shared" si="9"/>
        <v>0</v>
      </c>
      <c r="K131" s="61"/>
      <c r="L131" s="36"/>
      <c r="M131" s="37" t="s">
        <v>68</v>
      </c>
      <c r="N131" s="37">
        <v>2</v>
      </c>
      <c r="O131" s="37">
        <v>8</v>
      </c>
      <c r="P131" s="61">
        <v>100</v>
      </c>
      <c r="Q131" s="61">
        <v>6800</v>
      </c>
      <c r="R131" s="61">
        <f>O131*Q131</f>
        <v>54400</v>
      </c>
      <c r="S131" s="37">
        <v>18</v>
      </c>
      <c r="T131" s="61">
        <v>86</v>
      </c>
      <c r="U131" s="61">
        <f>R131*T131/100</f>
        <v>46784</v>
      </c>
      <c r="V131" s="79">
        <f>R131-U131</f>
        <v>7616</v>
      </c>
      <c r="W131" s="37">
        <f t="shared" si="6"/>
        <v>7616</v>
      </c>
      <c r="X131" s="61"/>
      <c r="Y131" s="61">
        <f t="shared" si="7"/>
        <v>7616</v>
      </c>
      <c r="Z131" s="90">
        <v>0.02</v>
      </c>
      <c r="AA131" s="91">
        <f t="shared" si="8"/>
        <v>1.5231999999999999</v>
      </c>
    </row>
    <row r="132" spans="1:27" x14ac:dyDescent="0.45">
      <c r="A132" s="88"/>
      <c r="B132" s="89" t="s">
        <v>60</v>
      </c>
      <c r="C132" s="37"/>
      <c r="D132" s="37">
        <v>20</v>
      </c>
      <c r="E132" s="37">
        <v>0</v>
      </c>
      <c r="F132" s="37">
        <v>0</v>
      </c>
      <c r="G132" s="37">
        <v>1</v>
      </c>
      <c r="H132" s="37">
        <f t="shared" si="5"/>
        <v>8000</v>
      </c>
      <c r="I132" s="61">
        <v>100</v>
      </c>
      <c r="J132" s="37">
        <f t="shared" si="9"/>
        <v>800000</v>
      </c>
      <c r="K132" s="61"/>
      <c r="L132" s="36"/>
      <c r="M132" s="37"/>
      <c r="N132" s="37"/>
      <c r="O132" s="37"/>
      <c r="P132" s="61"/>
      <c r="Q132" s="61"/>
      <c r="R132" s="61"/>
      <c r="S132" s="37"/>
      <c r="T132" s="61"/>
      <c r="U132" s="61"/>
      <c r="V132" s="79"/>
      <c r="W132" s="37">
        <f t="shared" si="6"/>
        <v>800000</v>
      </c>
      <c r="X132" s="61"/>
      <c r="Y132" s="61">
        <f t="shared" si="7"/>
        <v>800000</v>
      </c>
      <c r="Z132" s="90">
        <v>0.01</v>
      </c>
      <c r="AA132" s="91">
        <f t="shared" si="8"/>
        <v>80</v>
      </c>
    </row>
    <row r="133" spans="1:27" x14ac:dyDescent="0.45">
      <c r="A133" s="88"/>
      <c r="B133" s="89" t="s">
        <v>60</v>
      </c>
      <c r="C133" s="37"/>
      <c r="D133" s="37">
        <v>6</v>
      </c>
      <c r="E133" s="37">
        <v>0</v>
      </c>
      <c r="F133" s="37">
        <v>0</v>
      </c>
      <c r="G133" s="37">
        <v>1</v>
      </c>
      <c r="H133" s="37">
        <f t="shared" si="5"/>
        <v>2400</v>
      </c>
      <c r="I133" s="61">
        <v>100</v>
      </c>
      <c r="J133" s="37">
        <f t="shared" si="9"/>
        <v>240000</v>
      </c>
      <c r="K133" s="61"/>
      <c r="L133" s="36"/>
      <c r="M133" s="37"/>
      <c r="N133" s="37"/>
      <c r="O133" s="37"/>
      <c r="P133" s="61"/>
      <c r="Q133" s="61"/>
      <c r="R133" s="61"/>
      <c r="S133" s="37"/>
      <c r="T133" s="61"/>
      <c r="U133" s="61"/>
      <c r="V133" s="79"/>
      <c r="W133" s="37">
        <f t="shared" si="6"/>
        <v>240000</v>
      </c>
      <c r="X133" s="61"/>
      <c r="Y133" s="61">
        <f t="shared" si="7"/>
        <v>240000</v>
      </c>
      <c r="Z133" s="90">
        <v>0.01</v>
      </c>
      <c r="AA133" s="91">
        <f t="shared" si="8"/>
        <v>24</v>
      </c>
    </row>
    <row r="134" spans="1:27" x14ac:dyDescent="0.45">
      <c r="A134" s="88"/>
      <c r="B134" s="89" t="s">
        <v>60</v>
      </c>
      <c r="C134" s="37"/>
      <c r="D134" s="37">
        <v>5</v>
      </c>
      <c r="E134" s="37">
        <v>0</v>
      </c>
      <c r="F134" s="37">
        <v>0</v>
      </c>
      <c r="G134" s="37">
        <v>1</v>
      </c>
      <c r="H134" s="37">
        <f t="shared" si="5"/>
        <v>2000</v>
      </c>
      <c r="I134" s="61">
        <v>100</v>
      </c>
      <c r="J134" s="37">
        <f t="shared" si="9"/>
        <v>200000</v>
      </c>
      <c r="K134" s="61"/>
      <c r="L134" s="36"/>
      <c r="M134" s="37"/>
      <c r="N134" s="37"/>
      <c r="O134" s="37"/>
      <c r="P134" s="61"/>
      <c r="Q134" s="61"/>
      <c r="R134" s="61"/>
      <c r="S134" s="37"/>
      <c r="T134" s="61"/>
      <c r="U134" s="61"/>
      <c r="V134" s="79"/>
      <c r="W134" s="37">
        <f t="shared" si="6"/>
        <v>200000</v>
      </c>
      <c r="X134" s="61"/>
      <c r="Y134" s="61">
        <f t="shared" si="7"/>
        <v>200000</v>
      </c>
      <c r="Z134" s="90">
        <v>0.01</v>
      </c>
      <c r="AA134" s="91">
        <f t="shared" si="8"/>
        <v>20</v>
      </c>
    </row>
    <row r="135" spans="1:27" s="48" customFormat="1" x14ac:dyDescent="0.45">
      <c r="A135" s="111"/>
      <c r="B135" s="93"/>
      <c r="C135" s="65"/>
      <c r="D135" s="65"/>
      <c r="E135" s="65"/>
      <c r="F135" s="65"/>
      <c r="G135" s="65"/>
      <c r="H135" s="65"/>
      <c r="I135" s="44"/>
      <c r="J135" s="44"/>
      <c r="K135" s="44"/>
      <c r="L135" s="66"/>
      <c r="M135" s="65"/>
      <c r="N135" s="65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</row>
    <row r="136" spans="1:27" x14ac:dyDescent="0.45">
      <c r="A136" s="113">
        <v>37</v>
      </c>
      <c r="B136" s="89" t="s">
        <v>60</v>
      </c>
      <c r="C136" s="72"/>
      <c r="D136" s="72">
        <v>1</v>
      </c>
      <c r="E136" s="72">
        <v>0</v>
      </c>
      <c r="F136" s="72">
        <v>0</v>
      </c>
      <c r="G136" s="72">
        <v>2</v>
      </c>
      <c r="H136" s="37">
        <f t="shared" si="5"/>
        <v>400</v>
      </c>
      <c r="I136" s="61">
        <v>150</v>
      </c>
      <c r="J136" s="37">
        <f>H136*I136</f>
        <v>60000</v>
      </c>
      <c r="K136" s="61">
        <v>1</v>
      </c>
      <c r="L136" s="71" t="s">
        <v>15</v>
      </c>
      <c r="M136" s="37" t="s">
        <v>68</v>
      </c>
      <c r="N136" s="72">
        <v>2</v>
      </c>
      <c r="O136" s="37">
        <v>36</v>
      </c>
      <c r="P136" s="61">
        <v>100</v>
      </c>
      <c r="Q136" s="61">
        <v>6800</v>
      </c>
      <c r="R136" s="61">
        <f>O136*Q136</f>
        <v>244800</v>
      </c>
      <c r="S136" s="37">
        <v>46</v>
      </c>
      <c r="T136" s="61">
        <v>93</v>
      </c>
      <c r="U136" s="61">
        <f>R136*T136/100</f>
        <v>227664</v>
      </c>
      <c r="V136" s="79">
        <f>R136-U136</f>
        <v>17136</v>
      </c>
      <c r="W136" s="37">
        <f t="shared" si="6"/>
        <v>77136</v>
      </c>
      <c r="X136" s="61"/>
      <c r="Y136" s="61">
        <f t="shared" si="7"/>
        <v>77136</v>
      </c>
      <c r="Z136" s="90">
        <v>0.02</v>
      </c>
      <c r="AA136" s="91">
        <f t="shared" si="8"/>
        <v>15.427200000000001</v>
      </c>
    </row>
    <row r="137" spans="1:27" x14ac:dyDescent="0.45">
      <c r="A137" s="113"/>
      <c r="B137" s="114"/>
      <c r="C137" s="72"/>
      <c r="D137" s="72"/>
      <c r="E137" s="72"/>
      <c r="F137" s="72"/>
      <c r="G137" s="72"/>
      <c r="H137" s="37">
        <f t="shared" si="5"/>
        <v>0</v>
      </c>
      <c r="I137" s="61"/>
      <c r="J137" s="37"/>
      <c r="K137" s="61"/>
      <c r="L137" s="71"/>
      <c r="M137" s="37" t="s">
        <v>68</v>
      </c>
      <c r="N137" s="72">
        <v>2</v>
      </c>
      <c r="O137" s="37">
        <v>36</v>
      </c>
      <c r="P137" s="61">
        <v>100</v>
      </c>
      <c r="Q137" s="61">
        <v>6800</v>
      </c>
      <c r="R137" s="61">
        <f>O137*Q137</f>
        <v>244800</v>
      </c>
      <c r="S137" s="37">
        <v>46</v>
      </c>
      <c r="T137" s="61">
        <v>93</v>
      </c>
      <c r="U137" s="61">
        <f>R137*T137/100</f>
        <v>227664</v>
      </c>
      <c r="V137" s="79">
        <f>R137-U137</f>
        <v>17136</v>
      </c>
      <c r="W137" s="37">
        <f t="shared" si="6"/>
        <v>17136</v>
      </c>
      <c r="X137" s="61"/>
      <c r="Y137" s="61">
        <f t="shared" si="7"/>
        <v>17136</v>
      </c>
      <c r="Z137" s="90">
        <v>0.02</v>
      </c>
      <c r="AA137" s="91">
        <f t="shared" si="8"/>
        <v>3.4272000000000005</v>
      </c>
    </row>
    <row r="138" spans="1:27" x14ac:dyDescent="0.45">
      <c r="A138" s="113"/>
      <c r="B138" s="89" t="s">
        <v>60</v>
      </c>
      <c r="C138" s="72"/>
      <c r="D138" s="72">
        <v>10</v>
      </c>
      <c r="E138" s="72">
        <v>0</v>
      </c>
      <c r="F138" s="72">
        <v>0</v>
      </c>
      <c r="G138" s="72">
        <v>1</v>
      </c>
      <c r="H138" s="37">
        <f t="shared" si="5"/>
        <v>4000</v>
      </c>
      <c r="I138" s="61">
        <v>100</v>
      </c>
      <c r="J138" s="37">
        <f t="shared" si="9"/>
        <v>400000</v>
      </c>
      <c r="K138" s="61"/>
      <c r="L138" s="71"/>
      <c r="M138" s="72"/>
      <c r="N138" s="72"/>
      <c r="O138" s="37"/>
      <c r="P138" s="61"/>
      <c r="Q138" s="61"/>
      <c r="R138" s="61"/>
      <c r="S138" s="37"/>
      <c r="T138" s="61"/>
      <c r="U138" s="61"/>
      <c r="V138" s="79"/>
      <c r="W138" s="37">
        <f t="shared" si="6"/>
        <v>400000</v>
      </c>
      <c r="X138" s="61"/>
      <c r="Y138" s="61">
        <f t="shared" si="7"/>
        <v>400000</v>
      </c>
      <c r="Z138" s="90">
        <v>0.01</v>
      </c>
      <c r="AA138" s="91">
        <f t="shared" si="8"/>
        <v>40</v>
      </c>
    </row>
    <row r="139" spans="1:27" s="48" customFormat="1" x14ac:dyDescent="0.45">
      <c r="A139" s="111"/>
      <c r="B139" s="93"/>
      <c r="C139" s="65"/>
      <c r="D139" s="65"/>
      <c r="E139" s="65"/>
      <c r="F139" s="65"/>
      <c r="G139" s="65"/>
      <c r="H139" s="65"/>
      <c r="I139" s="44"/>
      <c r="J139" s="44"/>
      <c r="K139" s="44"/>
      <c r="L139" s="66"/>
      <c r="M139" s="65"/>
      <c r="N139" s="65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1:27" x14ac:dyDescent="0.45">
      <c r="A140" s="113">
        <v>38</v>
      </c>
      <c r="B140" s="89" t="s">
        <v>60</v>
      </c>
      <c r="C140" s="37"/>
      <c r="D140" s="37">
        <v>0</v>
      </c>
      <c r="E140" s="37">
        <v>2</v>
      </c>
      <c r="F140" s="37">
        <v>0</v>
      </c>
      <c r="G140" s="37">
        <v>2</v>
      </c>
      <c r="H140" s="37">
        <f t="shared" ref="H140:H203" si="10">+(D140*400)+E140*100+F140</f>
        <v>200</v>
      </c>
      <c r="I140" s="61">
        <v>150</v>
      </c>
      <c r="J140" s="37">
        <f>H140*I140</f>
        <v>30000</v>
      </c>
      <c r="K140" s="61">
        <v>1</v>
      </c>
      <c r="L140" s="36" t="s">
        <v>62</v>
      </c>
      <c r="M140" s="37" t="s">
        <v>68</v>
      </c>
      <c r="N140" s="37">
        <v>2</v>
      </c>
      <c r="O140" s="37">
        <v>80</v>
      </c>
      <c r="P140" s="61">
        <v>100</v>
      </c>
      <c r="Q140" s="61">
        <v>6800</v>
      </c>
      <c r="R140" s="61">
        <f>O140*Q140</f>
        <v>544000</v>
      </c>
      <c r="S140" s="37">
        <v>31</v>
      </c>
      <c r="T140" s="61">
        <v>93</v>
      </c>
      <c r="U140" s="61">
        <f>R140*T140/100</f>
        <v>505920</v>
      </c>
      <c r="V140" s="79">
        <f>R140-U140</f>
        <v>38080</v>
      </c>
      <c r="W140" s="37">
        <f t="shared" ref="W140:W203" si="11">V140+J140</f>
        <v>68080</v>
      </c>
      <c r="X140" s="61"/>
      <c r="Y140" s="61">
        <f t="shared" ref="Y140:Y203" si="12">W140</f>
        <v>68080</v>
      </c>
      <c r="Z140" s="90">
        <v>0.02</v>
      </c>
      <c r="AA140" s="91">
        <f t="shared" ref="AA140:AA203" si="13">Y140*Z140/100</f>
        <v>13.616000000000001</v>
      </c>
    </row>
    <row r="141" spans="1:27" x14ac:dyDescent="0.45">
      <c r="A141" s="113"/>
      <c r="B141" s="89" t="s">
        <v>60</v>
      </c>
      <c r="C141" s="37"/>
      <c r="D141" s="37">
        <v>15</v>
      </c>
      <c r="E141" s="37">
        <v>0</v>
      </c>
      <c r="F141" s="37">
        <v>0</v>
      </c>
      <c r="G141" s="37">
        <v>1</v>
      </c>
      <c r="H141" s="37">
        <f t="shared" si="10"/>
        <v>6000</v>
      </c>
      <c r="I141" s="61">
        <v>100</v>
      </c>
      <c r="J141" s="37">
        <f t="shared" si="9"/>
        <v>600000</v>
      </c>
      <c r="K141" s="61"/>
      <c r="L141" s="36"/>
      <c r="M141" s="37"/>
      <c r="N141" s="37"/>
      <c r="O141" s="37"/>
      <c r="P141" s="61"/>
      <c r="Q141" s="61"/>
      <c r="R141" s="61"/>
      <c r="S141" s="37"/>
      <c r="T141" s="61"/>
      <c r="U141" s="61"/>
      <c r="V141" s="79"/>
      <c r="W141" s="37">
        <f t="shared" si="11"/>
        <v>600000</v>
      </c>
      <c r="X141" s="61"/>
      <c r="Y141" s="61">
        <f t="shared" si="12"/>
        <v>600000</v>
      </c>
      <c r="Z141" s="90">
        <v>0.01</v>
      </c>
      <c r="AA141" s="91">
        <f t="shared" si="13"/>
        <v>60</v>
      </c>
    </row>
    <row r="142" spans="1:27" s="48" customFormat="1" x14ac:dyDescent="0.45">
      <c r="A142" s="111"/>
      <c r="B142" s="93"/>
      <c r="C142" s="44"/>
      <c r="D142" s="44"/>
      <c r="E142" s="44"/>
      <c r="F142" s="44"/>
      <c r="G142" s="44"/>
      <c r="H142" s="44"/>
      <c r="I142" s="44"/>
      <c r="J142" s="44"/>
      <c r="K142" s="44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1:27" x14ac:dyDescent="0.45">
      <c r="A143" s="113">
        <v>39</v>
      </c>
      <c r="B143" s="89" t="s">
        <v>60</v>
      </c>
      <c r="C143" s="37"/>
      <c r="D143" s="37">
        <v>0</v>
      </c>
      <c r="E143" s="37">
        <v>3</v>
      </c>
      <c r="F143" s="37">
        <v>0</v>
      </c>
      <c r="G143" s="37">
        <v>2</v>
      </c>
      <c r="H143" s="37">
        <f t="shared" si="10"/>
        <v>300</v>
      </c>
      <c r="I143" s="61">
        <v>150</v>
      </c>
      <c r="J143" s="37">
        <f t="shared" si="9"/>
        <v>45000</v>
      </c>
      <c r="K143" s="61">
        <v>1</v>
      </c>
      <c r="L143" s="36" t="s">
        <v>62</v>
      </c>
      <c r="M143" s="37" t="s">
        <v>68</v>
      </c>
      <c r="N143" s="37">
        <v>2</v>
      </c>
      <c r="O143" s="37">
        <v>160</v>
      </c>
      <c r="P143" s="61">
        <v>100</v>
      </c>
      <c r="Q143" s="61">
        <v>6800</v>
      </c>
      <c r="R143" s="61">
        <f>O143*Q143</f>
        <v>1088000</v>
      </c>
      <c r="S143" s="37">
        <v>9</v>
      </c>
      <c r="T143" s="61">
        <v>35</v>
      </c>
      <c r="U143" s="61">
        <f>R143*T143/100</f>
        <v>380800</v>
      </c>
      <c r="V143" s="79">
        <f>R143-U143</f>
        <v>707200</v>
      </c>
      <c r="W143" s="37">
        <f t="shared" si="11"/>
        <v>752200</v>
      </c>
      <c r="X143" s="61"/>
      <c r="Y143" s="61">
        <f t="shared" si="12"/>
        <v>752200</v>
      </c>
      <c r="Z143" s="90">
        <v>0.02</v>
      </c>
      <c r="AA143" s="91">
        <f t="shared" si="13"/>
        <v>150.44</v>
      </c>
    </row>
    <row r="144" spans="1:27" x14ac:dyDescent="0.45">
      <c r="A144" s="113"/>
      <c r="B144" s="89" t="s">
        <v>60</v>
      </c>
      <c r="C144" s="37"/>
      <c r="D144" s="37">
        <v>32</v>
      </c>
      <c r="E144" s="37">
        <v>0</v>
      </c>
      <c r="F144" s="37">
        <v>0</v>
      </c>
      <c r="G144" s="37">
        <v>1</v>
      </c>
      <c r="H144" s="37">
        <f t="shared" si="10"/>
        <v>12800</v>
      </c>
      <c r="I144" s="61">
        <v>100</v>
      </c>
      <c r="J144" s="37">
        <f t="shared" si="9"/>
        <v>1280000</v>
      </c>
      <c r="K144" s="61"/>
      <c r="L144" s="36"/>
      <c r="M144" s="37"/>
      <c r="N144" s="37"/>
      <c r="O144" s="37"/>
      <c r="P144" s="61"/>
      <c r="Q144" s="61"/>
      <c r="R144" s="61"/>
      <c r="S144" s="37"/>
      <c r="T144" s="61"/>
      <c r="U144" s="61"/>
      <c r="V144" s="79"/>
      <c r="W144" s="37">
        <f t="shared" si="11"/>
        <v>1280000</v>
      </c>
      <c r="X144" s="61"/>
      <c r="Y144" s="61">
        <f t="shared" si="12"/>
        <v>1280000</v>
      </c>
      <c r="Z144" s="90">
        <v>0.01</v>
      </c>
      <c r="AA144" s="91">
        <f t="shared" si="13"/>
        <v>128</v>
      </c>
    </row>
    <row r="145" spans="1:27" s="48" customFormat="1" x14ac:dyDescent="0.45">
      <c r="A145" s="111"/>
      <c r="B145" s="93"/>
      <c r="C145" s="44"/>
      <c r="D145" s="44"/>
      <c r="E145" s="44"/>
      <c r="F145" s="44"/>
      <c r="G145" s="44"/>
      <c r="H145" s="44"/>
      <c r="I145" s="44"/>
      <c r="J145" s="44"/>
      <c r="K145" s="44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1:27" x14ac:dyDescent="0.45">
      <c r="A146" s="113">
        <v>40</v>
      </c>
      <c r="B146" s="89" t="s">
        <v>60</v>
      </c>
      <c r="C146" s="37"/>
      <c r="D146" s="37">
        <v>0</v>
      </c>
      <c r="E146" s="37">
        <v>3</v>
      </c>
      <c r="F146" s="37">
        <v>0</v>
      </c>
      <c r="G146" s="37">
        <v>2</v>
      </c>
      <c r="H146" s="37">
        <f t="shared" si="10"/>
        <v>300</v>
      </c>
      <c r="I146" s="61">
        <v>150</v>
      </c>
      <c r="J146" s="37">
        <f t="shared" si="9"/>
        <v>45000</v>
      </c>
      <c r="K146" s="61">
        <v>1</v>
      </c>
      <c r="L146" s="36" t="s">
        <v>62</v>
      </c>
      <c r="M146" s="36" t="s">
        <v>187</v>
      </c>
      <c r="N146" s="37">
        <v>2</v>
      </c>
      <c r="O146" s="37">
        <v>147.25</v>
      </c>
      <c r="P146" s="61">
        <v>100</v>
      </c>
      <c r="Q146" s="61">
        <v>6800</v>
      </c>
      <c r="R146" s="61">
        <f>O146*Q146</f>
        <v>1001300</v>
      </c>
      <c r="S146" s="37">
        <v>21</v>
      </c>
      <c r="T146" s="61">
        <v>80</v>
      </c>
      <c r="U146" s="61">
        <f>R146*T146/100</f>
        <v>801040</v>
      </c>
      <c r="V146" s="79">
        <f>R146-U146</f>
        <v>200260</v>
      </c>
      <c r="W146" s="37">
        <f t="shared" si="11"/>
        <v>245260</v>
      </c>
      <c r="X146" s="61"/>
      <c r="Y146" s="61">
        <f t="shared" si="12"/>
        <v>245260</v>
      </c>
      <c r="Z146" s="90">
        <v>0.02</v>
      </c>
      <c r="AA146" s="91">
        <f t="shared" si="13"/>
        <v>49.052</v>
      </c>
    </row>
    <row r="147" spans="1:27" x14ac:dyDescent="0.45">
      <c r="A147" s="113"/>
      <c r="B147" s="89" t="s">
        <v>60</v>
      </c>
      <c r="C147" s="37"/>
      <c r="D147" s="37">
        <v>30</v>
      </c>
      <c r="E147" s="37">
        <v>0</v>
      </c>
      <c r="F147" s="37">
        <v>0</v>
      </c>
      <c r="G147" s="37">
        <v>1</v>
      </c>
      <c r="H147" s="37">
        <f t="shared" si="10"/>
        <v>12000</v>
      </c>
      <c r="I147" s="61">
        <v>100</v>
      </c>
      <c r="J147" s="37">
        <f t="shared" si="9"/>
        <v>1200000</v>
      </c>
      <c r="K147" s="61"/>
      <c r="L147" s="36"/>
      <c r="M147" s="36"/>
      <c r="N147" s="37"/>
      <c r="O147" s="37"/>
      <c r="P147" s="61"/>
      <c r="Q147" s="61"/>
      <c r="R147" s="61"/>
      <c r="S147" s="37"/>
      <c r="T147" s="61"/>
      <c r="U147" s="61"/>
      <c r="V147" s="79"/>
      <c r="W147" s="37">
        <f t="shared" si="11"/>
        <v>1200000</v>
      </c>
      <c r="X147" s="61"/>
      <c r="Y147" s="61">
        <f t="shared" si="12"/>
        <v>1200000</v>
      </c>
      <c r="Z147" s="90">
        <v>0.01</v>
      </c>
      <c r="AA147" s="91">
        <f t="shared" si="13"/>
        <v>120</v>
      </c>
    </row>
    <row r="148" spans="1:27" x14ac:dyDescent="0.45">
      <c r="A148" s="113"/>
      <c r="B148" s="89" t="s">
        <v>60</v>
      </c>
      <c r="C148" s="37"/>
      <c r="D148" s="37">
        <v>20</v>
      </c>
      <c r="E148" s="37">
        <v>0</v>
      </c>
      <c r="F148" s="37">
        <v>0</v>
      </c>
      <c r="G148" s="37">
        <v>1</v>
      </c>
      <c r="H148" s="37">
        <f t="shared" si="10"/>
        <v>8000</v>
      </c>
      <c r="I148" s="61">
        <v>100</v>
      </c>
      <c r="J148" s="37">
        <f t="shared" si="9"/>
        <v>800000</v>
      </c>
      <c r="K148" s="61"/>
      <c r="L148" s="36"/>
      <c r="M148" s="36"/>
      <c r="N148" s="37"/>
      <c r="O148" s="37"/>
      <c r="P148" s="61"/>
      <c r="Q148" s="61"/>
      <c r="R148" s="61"/>
      <c r="S148" s="37"/>
      <c r="T148" s="61"/>
      <c r="U148" s="61"/>
      <c r="V148" s="79"/>
      <c r="W148" s="37">
        <f t="shared" si="11"/>
        <v>800000</v>
      </c>
      <c r="X148" s="61"/>
      <c r="Y148" s="61">
        <f t="shared" si="12"/>
        <v>800000</v>
      </c>
      <c r="Z148" s="90">
        <v>0.01</v>
      </c>
      <c r="AA148" s="91">
        <f t="shared" si="13"/>
        <v>80</v>
      </c>
    </row>
    <row r="149" spans="1:27" x14ac:dyDescent="0.45">
      <c r="A149" s="113"/>
      <c r="B149" s="89" t="s">
        <v>60</v>
      </c>
      <c r="C149" s="37"/>
      <c r="D149" s="37">
        <v>26</v>
      </c>
      <c r="E149" s="37">
        <v>0</v>
      </c>
      <c r="F149" s="37">
        <v>0</v>
      </c>
      <c r="G149" s="37">
        <v>1</v>
      </c>
      <c r="H149" s="37">
        <f t="shared" si="10"/>
        <v>10400</v>
      </c>
      <c r="I149" s="61">
        <v>100</v>
      </c>
      <c r="J149" s="37">
        <f t="shared" si="9"/>
        <v>1040000</v>
      </c>
      <c r="K149" s="61"/>
      <c r="L149" s="36"/>
      <c r="M149" s="36"/>
      <c r="N149" s="37"/>
      <c r="O149" s="37"/>
      <c r="P149" s="61"/>
      <c r="Q149" s="61"/>
      <c r="R149" s="61"/>
      <c r="S149" s="37"/>
      <c r="T149" s="61"/>
      <c r="U149" s="61"/>
      <c r="V149" s="79"/>
      <c r="W149" s="37">
        <f t="shared" si="11"/>
        <v>1040000</v>
      </c>
      <c r="X149" s="61"/>
      <c r="Y149" s="61">
        <f t="shared" si="12"/>
        <v>1040000</v>
      </c>
      <c r="Z149" s="90">
        <v>0.01</v>
      </c>
      <c r="AA149" s="91">
        <f t="shared" si="13"/>
        <v>104</v>
      </c>
    </row>
    <row r="150" spans="1:27" s="48" customFormat="1" x14ac:dyDescent="0.45">
      <c r="A150" s="111"/>
      <c r="B150" s="93"/>
      <c r="C150" s="44"/>
      <c r="D150" s="44"/>
      <c r="E150" s="44"/>
      <c r="F150" s="44"/>
      <c r="G150" s="44"/>
      <c r="H150" s="44"/>
      <c r="I150" s="44"/>
      <c r="J150" s="44"/>
      <c r="K150" s="44"/>
      <c r="L150" s="43"/>
      <c r="M150" s="43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1:27" x14ac:dyDescent="0.45">
      <c r="A151" s="113">
        <v>41</v>
      </c>
      <c r="B151" s="89" t="s">
        <v>60</v>
      </c>
      <c r="C151" s="37"/>
      <c r="D151" s="37">
        <v>0</v>
      </c>
      <c r="E151" s="37">
        <v>1</v>
      </c>
      <c r="F151" s="37">
        <v>0</v>
      </c>
      <c r="G151" s="37">
        <v>2</v>
      </c>
      <c r="H151" s="37">
        <f t="shared" si="10"/>
        <v>100</v>
      </c>
      <c r="I151" s="61">
        <v>150</v>
      </c>
      <c r="J151" s="37">
        <f t="shared" si="9"/>
        <v>15000</v>
      </c>
      <c r="K151" s="61">
        <v>1</v>
      </c>
      <c r="L151" s="36" t="s">
        <v>62</v>
      </c>
      <c r="M151" s="37" t="s">
        <v>68</v>
      </c>
      <c r="N151" s="37">
        <v>2</v>
      </c>
      <c r="O151" s="37">
        <v>105</v>
      </c>
      <c r="P151" s="61">
        <v>100</v>
      </c>
      <c r="Q151" s="61">
        <v>6800</v>
      </c>
      <c r="R151" s="61">
        <f>O151*Q151</f>
        <v>714000</v>
      </c>
      <c r="S151" s="37">
        <v>21</v>
      </c>
      <c r="T151" s="61">
        <v>93</v>
      </c>
      <c r="U151" s="61">
        <f>R151*T151/100</f>
        <v>664020</v>
      </c>
      <c r="V151" s="79">
        <f>R151-U151</f>
        <v>49980</v>
      </c>
      <c r="W151" s="37">
        <f t="shared" si="11"/>
        <v>64980</v>
      </c>
      <c r="X151" s="61"/>
      <c r="Y151" s="61">
        <f t="shared" si="12"/>
        <v>64980</v>
      </c>
      <c r="Z151" s="90">
        <v>0.02</v>
      </c>
      <c r="AA151" s="91">
        <f t="shared" si="13"/>
        <v>12.996000000000002</v>
      </c>
    </row>
    <row r="152" spans="1:27" x14ac:dyDescent="0.45">
      <c r="A152" s="113"/>
      <c r="B152" s="89" t="s">
        <v>60</v>
      </c>
      <c r="C152" s="37"/>
      <c r="D152" s="37">
        <v>20</v>
      </c>
      <c r="E152" s="37">
        <v>0</v>
      </c>
      <c r="F152" s="37">
        <v>0</v>
      </c>
      <c r="G152" s="37">
        <v>1</v>
      </c>
      <c r="H152" s="37">
        <f t="shared" si="10"/>
        <v>8000</v>
      </c>
      <c r="I152" s="61">
        <v>100</v>
      </c>
      <c r="J152" s="37">
        <f t="shared" si="9"/>
        <v>800000</v>
      </c>
      <c r="K152" s="61"/>
      <c r="L152" s="36"/>
      <c r="M152" s="37"/>
      <c r="N152" s="37"/>
      <c r="O152" s="37"/>
      <c r="P152" s="61"/>
      <c r="Q152" s="61"/>
      <c r="R152" s="61"/>
      <c r="S152" s="37"/>
      <c r="T152" s="61"/>
      <c r="U152" s="61"/>
      <c r="V152" s="79"/>
      <c r="W152" s="37">
        <f t="shared" si="11"/>
        <v>800000</v>
      </c>
      <c r="X152" s="61"/>
      <c r="Y152" s="61">
        <f t="shared" si="12"/>
        <v>800000</v>
      </c>
      <c r="Z152" s="90">
        <v>0.01</v>
      </c>
      <c r="AA152" s="91">
        <f t="shared" si="13"/>
        <v>80</v>
      </c>
    </row>
    <row r="153" spans="1:27" s="48" customFormat="1" x14ac:dyDescent="0.45">
      <c r="A153" s="111"/>
      <c r="B153" s="93"/>
      <c r="C153" s="44"/>
      <c r="D153" s="44"/>
      <c r="E153" s="44"/>
      <c r="F153" s="44"/>
      <c r="G153" s="44"/>
      <c r="H153" s="44"/>
      <c r="I153" s="44"/>
      <c r="J153" s="44"/>
      <c r="K153" s="44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</row>
    <row r="154" spans="1:27" x14ac:dyDescent="0.45">
      <c r="A154" s="113">
        <v>42</v>
      </c>
      <c r="B154" s="89" t="s">
        <v>60</v>
      </c>
      <c r="C154" s="37"/>
      <c r="D154" s="37">
        <v>1</v>
      </c>
      <c r="E154" s="37">
        <v>0</v>
      </c>
      <c r="F154" s="37">
        <v>0</v>
      </c>
      <c r="G154" s="37">
        <v>2</v>
      </c>
      <c r="H154" s="37">
        <f t="shared" si="10"/>
        <v>400</v>
      </c>
      <c r="I154" s="61">
        <v>150</v>
      </c>
      <c r="J154" s="37">
        <f t="shared" si="9"/>
        <v>60000</v>
      </c>
      <c r="K154" s="61">
        <v>1</v>
      </c>
      <c r="L154" s="61" t="s">
        <v>15</v>
      </c>
      <c r="M154" s="61" t="s">
        <v>193</v>
      </c>
      <c r="N154" s="37">
        <v>2</v>
      </c>
      <c r="O154" s="37">
        <v>60</v>
      </c>
      <c r="P154" s="61">
        <v>100</v>
      </c>
      <c r="Q154" s="61">
        <v>6800</v>
      </c>
      <c r="R154" s="61">
        <f>O154*Q154</f>
        <v>408000</v>
      </c>
      <c r="S154" s="37">
        <v>21</v>
      </c>
      <c r="T154" s="61">
        <v>80</v>
      </c>
      <c r="U154" s="61">
        <f>R154*T154/100</f>
        <v>326400</v>
      </c>
      <c r="V154" s="79">
        <f>R154-U154</f>
        <v>81600</v>
      </c>
      <c r="W154" s="37">
        <f t="shared" si="11"/>
        <v>141600</v>
      </c>
      <c r="X154" s="61"/>
      <c r="Y154" s="61">
        <f t="shared" si="12"/>
        <v>141600</v>
      </c>
      <c r="Z154" s="90">
        <v>0.02</v>
      </c>
      <c r="AA154" s="91">
        <f t="shared" si="13"/>
        <v>28.32</v>
      </c>
    </row>
    <row r="155" spans="1:27" x14ac:dyDescent="0.45">
      <c r="A155" s="113"/>
      <c r="B155" s="89"/>
      <c r="C155" s="37"/>
      <c r="D155" s="37"/>
      <c r="E155" s="37"/>
      <c r="F155" s="37"/>
      <c r="G155" s="37"/>
      <c r="H155" s="37">
        <f t="shared" si="10"/>
        <v>0</v>
      </c>
      <c r="I155" s="61"/>
      <c r="J155" s="37"/>
      <c r="K155" s="61">
        <v>2</v>
      </c>
      <c r="L155" s="36" t="s">
        <v>62</v>
      </c>
      <c r="M155" s="37" t="s">
        <v>63</v>
      </c>
      <c r="N155" s="37">
        <v>2</v>
      </c>
      <c r="O155" s="37">
        <v>60</v>
      </c>
      <c r="P155" s="61">
        <v>100</v>
      </c>
      <c r="Q155" s="61">
        <v>6800</v>
      </c>
      <c r="R155" s="61">
        <f>O155*Q155</f>
        <v>408000</v>
      </c>
      <c r="S155" s="37">
        <v>41</v>
      </c>
      <c r="T155" s="61">
        <v>72</v>
      </c>
      <c r="U155" s="61">
        <f>R155*T155/100</f>
        <v>293760</v>
      </c>
      <c r="V155" s="79">
        <f>R155-U155</f>
        <v>114240</v>
      </c>
      <c r="W155" s="37">
        <f t="shared" si="11"/>
        <v>114240</v>
      </c>
      <c r="X155" s="61"/>
      <c r="Y155" s="61">
        <f t="shared" si="12"/>
        <v>114240</v>
      </c>
      <c r="Z155" s="90">
        <v>0.02</v>
      </c>
      <c r="AA155" s="91">
        <f t="shared" si="13"/>
        <v>22.848000000000003</v>
      </c>
    </row>
    <row r="156" spans="1:27" x14ac:dyDescent="0.45">
      <c r="A156" s="113"/>
      <c r="B156" s="89" t="s">
        <v>60</v>
      </c>
      <c r="C156" s="37"/>
      <c r="D156" s="37">
        <v>14</v>
      </c>
      <c r="E156" s="37">
        <v>0</v>
      </c>
      <c r="F156" s="37">
        <v>0</v>
      </c>
      <c r="G156" s="37">
        <v>1</v>
      </c>
      <c r="H156" s="37">
        <f t="shared" si="10"/>
        <v>5600</v>
      </c>
      <c r="I156" s="61">
        <v>100</v>
      </c>
      <c r="J156" s="37">
        <f t="shared" si="9"/>
        <v>560000</v>
      </c>
      <c r="K156" s="61"/>
      <c r="L156" s="36"/>
      <c r="M156" s="37"/>
      <c r="N156" s="37"/>
      <c r="O156" s="37"/>
      <c r="P156" s="61"/>
      <c r="Q156" s="61"/>
      <c r="R156" s="61"/>
      <c r="S156" s="37"/>
      <c r="T156" s="61"/>
      <c r="U156" s="61"/>
      <c r="V156" s="79"/>
      <c r="W156" s="37">
        <f t="shared" si="11"/>
        <v>560000</v>
      </c>
      <c r="X156" s="61"/>
      <c r="Y156" s="61">
        <f t="shared" si="12"/>
        <v>560000</v>
      </c>
      <c r="Z156" s="90">
        <v>0.01</v>
      </c>
      <c r="AA156" s="91">
        <f t="shared" si="13"/>
        <v>56</v>
      </c>
    </row>
    <row r="157" spans="1:27" s="48" customFormat="1" x14ac:dyDescent="0.45">
      <c r="A157" s="111"/>
      <c r="B157" s="93"/>
      <c r="C157" s="44"/>
      <c r="D157" s="44"/>
      <c r="E157" s="44"/>
      <c r="F157" s="44"/>
      <c r="G157" s="44"/>
      <c r="H157" s="44"/>
      <c r="I157" s="44"/>
      <c r="J157" s="44"/>
      <c r="K157" s="44"/>
      <c r="L157" s="43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1:27" s="57" customFormat="1" x14ac:dyDescent="0.45">
      <c r="A158" s="115">
        <v>43</v>
      </c>
      <c r="B158" s="116" t="s">
        <v>60</v>
      </c>
      <c r="C158" s="53"/>
      <c r="D158" s="53">
        <v>1</v>
      </c>
      <c r="E158" s="53">
        <v>0</v>
      </c>
      <c r="F158" s="53">
        <v>0</v>
      </c>
      <c r="G158" s="53">
        <v>2</v>
      </c>
      <c r="H158" s="53">
        <f t="shared" si="10"/>
        <v>400</v>
      </c>
      <c r="I158" s="53">
        <v>150</v>
      </c>
      <c r="J158" s="53">
        <f t="shared" si="9"/>
        <v>60000</v>
      </c>
      <c r="K158" s="53">
        <v>1</v>
      </c>
      <c r="L158" s="52" t="s">
        <v>62</v>
      </c>
      <c r="M158" s="53" t="s">
        <v>68</v>
      </c>
      <c r="N158" s="53">
        <v>2</v>
      </c>
      <c r="O158" s="53">
        <v>222</v>
      </c>
      <c r="P158" s="53">
        <v>100</v>
      </c>
      <c r="Q158" s="53">
        <v>6800</v>
      </c>
      <c r="R158" s="53">
        <f>O158*Q158</f>
        <v>1509600</v>
      </c>
      <c r="S158" s="53">
        <v>46</v>
      </c>
      <c r="T158" s="53">
        <v>93</v>
      </c>
      <c r="U158" s="53">
        <f>R158*T158/100</f>
        <v>1403928</v>
      </c>
      <c r="V158" s="117">
        <f>R158-U158</f>
        <v>105672</v>
      </c>
      <c r="W158" s="53">
        <f t="shared" si="11"/>
        <v>165672</v>
      </c>
      <c r="X158" s="53"/>
      <c r="Y158" s="53">
        <f t="shared" si="12"/>
        <v>165672</v>
      </c>
      <c r="Z158" s="118">
        <v>0.02</v>
      </c>
      <c r="AA158" s="119">
        <f t="shared" si="13"/>
        <v>33.134399999999999</v>
      </c>
    </row>
    <row r="159" spans="1:27" s="57" customFormat="1" x14ac:dyDescent="0.45">
      <c r="A159" s="115"/>
      <c r="B159" s="116"/>
      <c r="C159" s="53"/>
      <c r="D159" s="53"/>
      <c r="E159" s="53"/>
      <c r="F159" s="53"/>
      <c r="G159" s="53"/>
      <c r="H159" s="53">
        <f t="shared" si="10"/>
        <v>0</v>
      </c>
      <c r="I159" s="53"/>
      <c r="J159" s="53"/>
      <c r="K159" s="53"/>
      <c r="L159" s="52" t="s">
        <v>90</v>
      </c>
      <c r="M159" s="53" t="s">
        <v>193</v>
      </c>
      <c r="N159" s="53">
        <v>2</v>
      </c>
      <c r="O159" s="53">
        <v>30</v>
      </c>
      <c r="P159" s="53">
        <v>100</v>
      </c>
      <c r="Q159" s="53">
        <v>6800</v>
      </c>
      <c r="R159" s="53">
        <f>O159*Q159</f>
        <v>204000</v>
      </c>
      <c r="S159" s="53">
        <v>4</v>
      </c>
      <c r="T159" s="53">
        <v>8</v>
      </c>
      <c r="U159" s="53">
        <f>R159*T159/100</f>
        <v>16320</v>
      </c>
      <c r="V159" s="117">
        <f>R159-U159</f>
        <v>187680</v>
      </c>
      <c r="W159" s="53">
        <f t="shared" si="11"/>
        <v>187680</v>
      </c>
      <c r="X159" s="53"/>
      <c r="Y159" s="53">
        <f t="shared" si="12"/>
        <v>187680</v>
      </c>
      <c r="Z159" s="118">
        <v>0.3</v>
      </c>
      <c r="AA159" s="119">
        <f t="shared" si="13"/>
        <v>563.04</v>
      </c>
    </row>
    <row r="160" spans="1:27" x14ac:dyDescent="0.45">
      <c r="A160" s="113"/>
      <c r="B160" s="89" t="s">
        <v>60</v>
      </c>
      <c r="C160" s="37"/>
      <c r="D160" s="37">
        <v>5</v>
      </c>
      <c r="E160" s="37">
        <v>0</v>
      </c>
      <c r="F160" s="37">
        <v>0</v>
      </c>
      <c r="G160" s="37">
        <v>1</v>
      </c>
      <c r="H160" s="37">
        <f t="shared" si="10"/>
        <v>2000</v>
      </c>
      <c r="I160" s="61">
        <v>100</v>
      </c>
      <c r="J160" s="37">
        <f t="shared" si="9"/>
        <v>200000</v>
      </c>
      <c r="K160" s="61"/>
      <c r="L160" s="36"/>
      <c r="M160" s="37"/>
      <c r="N160" s="37"/>
      <c r="O160" s="37"/>
      <c r="P160" s="61"/>
      <c r="Q160" s="61"/>
      <c r="R160" s="61"/>
      <c r="S160" s="37"/>
      <c r="T160" s="61"/>
      <c r="U160" s="61"/>
      <c r="V160" s="79"/>
      <c r="W160" s="37">
        <f t="shared" si="11"/>
        <v>200000</v>
      </c>
      <c r="X160" s="61"/>
      <c r="Y160" s="61">
        <f t="shared" si="12"/>
        <v>200000</v>
      </c>
      <c r="Z160" s="90">
        <v>0.01</v>
      </c>
      <c r="AA160" s="91">
        <f t="shared" si="13"/>
        <v>20</v>
      </c>
    </row>
    <row r="161" spans="1:27" x14ac:dyDescent="0.45">
      <c r="A161" s="113"/>
      <c r="B161" s="89" t="s">
        <v>60</v>
      </c>
      <c r="C161" s="37"/>
      <c r="D161" s="37">
        <v>8</v>
      </c>
      <c r="E161" s="37">
        <v>0</v>
      </c>
      <c r="F161" s="37">
        <v>0</v>
      </c>
      <c r="G161" s="37">
        <v>1</v>
      </c>
      <c r="H161" s="37">
        <f t="shared" si="10"/>
        <v>3200</v>
      </c>
      <c r="I161" s="61">
        <v>100</v>
      </c>
      <c r="J161" s="37">
        <f t="shared" si="9"/>
        <v>320000</v>
      </c>
      <c r="K161" s="61"/>
      <c r="L161" s="36"/>
      <c r="M161" s="37"/>
      <c r="N161" s="37"/>
      <c r="O161" s="37"/>
      <c r="P161" s="61"/>
      <c r="Q161" s="61"/>
      <c r="R161" s="61"/>
      <c r="S161" s="37"/>
      <c r="T161" s="61"/>
      <c r="U161" s="61"/>
      <c r="V161" s="79"/>
      <c r="W161" s="37">
        <f t="shared" si="11"/>
        <v>320000</v>
      </c>
      <c r="X161" s="61"/>
      <c r="Y161" s="61">
        <f t="shared" si="12"/>
        <v>320000</v>
      </c>
      <c r="Z161" s="90">
        <v>0.01</v>
      </c>
      <c r="AA161" s="91">
        <f t="shared" si="13"/>
        <v>32</v>
      </c>
    </row>
    <row r="162" spans="1:27" x14ac:dyDescent="0.45">
      <c r="A162" s="113"/>
      <c r="B162" s="89" t="s">
        <v>60</v>
      </c>
      <c r="C162" s="37"/>
      <c r="D162" s="37">
        <v>15</v>
      </c>
      <c r="E162" s="37">
        <v>0</v>
      </c>
      <c r="F162" s="37">
        <v>0</v>
      </c>
      <c r="G162" s="37">
        <v>1</v>
      </c>
      <c r="H162" s="37">
        <f t="shared" si="10"/>
        <v>6000</v>
      </c>
      <c r="I162" s="61">
        <v>100</v>
      </c>
      <c r="J162" s="37">
        <f t="shared" si="9"/>
        <v>600000</v>
      </c>
      <c r="K162" s="61"/>
      <c r="L162" s="36"/>
      <c r="M162" s="37"/>
      <c r="N162" s="37"/>
      <c r="O162" s="37"/>
      <c r="P162" s="61"/>
      <c r="Q162" s="61"/>
      <c r="R162" s="61"/>
      <c r="S162" s="37"/>
      <c r="T162" s="61"/>
      <c r="U162" s="61"/>
      <c r="V162" s="79"/>
      <c r="W162" s="37">
        <f t="shared" si="11"/>
        <v>600000</v>
      </c>
      <c r="X162" s="61"/>
      <c r="Y162" s="61">
        <f t="shared" si="12"/>
        <v>600000</v>
      </c>
      <c r="Z162" s="90">
        <v>0.01</v>
      </c>
      <c r="AA162" s="91">
        <f t="shared" si="13"/>
        <v>60</v>
      </c>
    </row>
    <row r="163" spans="1:27" s="100" customFormat="1" x14ac:dyDescent="0.45">
      <c r="A163" s="120"/>
      <c r="B163" s="97" t="s">
        <v>23</v>
      </c>
      <c r="C163" s="78">
        <v>15851</v>
      </c>
      <c r="D163" s="78">
        <v>1</v>
      </c>
      <c r="E163" s="78">
        <v>3</v>
      </c>
      <c r="F163" s="78">
        <v>33</v>
      </c>
      <c r="G163" s="78">
        <v>1</v>
      </c>
      <c r="H163" s="78">
        <f t="shared" si="10"/>
        <v>733</v>
      </c>
      <c r="I163" s="78">
        <v>100</v>
      </c>
      <c r="J163" s="78">
        <f t="shared" si="9"/>
        <v>73300</v>
      </c>
      <c r="K163" s="78"/>
      <c r="L163" s="77"/>
      <c r="M163" s="78"/>
      <c r="N163" s="78"/>
      <c r="O163" s="78"/>
      <c r="P163" s="78"/>
      <c r="Q163" s="78"/>
      <c r="R163" s="78"/>
      <c r="S163" s="78"/>
      <c r="T163" s="78"/>
      <c r="U163" s="78"/>
      <c r="V163" s="121"/>
      <c r="W163" s="78"/>
      <c r="X163" s="78"/>
      <c r="Y163" s="78"/>
      <c r="Z163" s="98"/>
      <c r="AA163" s="99"/>
    </row>
    <row r="164" spans="1:27" s="48" customFormat="1" x14ac:dyDescent="0.45">
      <c r="A164" s="111"/>
      <c r="B164" s="93"/>
      <c r="C164" s="44"/>
      <c r="D164" s="44"/>
      <c r="E164" s="44"/>
      <c r="F164" s="44"/>
      <c r="G164" s="44"/>
      <c r="H164" s="44"/>
      <c r="I164" s="44"/>
      <c r="J164" s="44"/>
      <c r="K164" s="44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1:27" x14ac:dyDescent="0.45">
      <c r="A165" s="113">
        <v>44</v>
      </c>
      <c r="B165" s="89" t="s">
        <v>60</v>
      </c>
      <c r="C165" s="37"/>
      <c r="D165" s="37">
        <v>1</v>
      </c>
      <c r="E165" s="37">
        <v>0</v>
      </c>
      <c r="F165" s="37">
        <v>0</v>
      </c>
      <c r="G165" s="37">
        <v>2</v>
      </c>
      <c r="H165" s="37">
        <f t="shared" si="10"/>
        <v>400</v>
      </c>
      <c r="I165" s="61">
        <v>150</v>
      </c>
      <c r="J165" s="37">
        <f t="shared" si="9"/>
        <v>60000</v>
      </c>
      <c r="K165" s="61">
        <v>1</v>
      </c>
      <c r="L165" s="36" t="s">
        <v>62</v>
      </c>
      <c r="M165" s="37" t="s">
        <v>68</v>
      </c>
      <c r="N165" s="37">
        <v>2</v>
      </c>
      <c r="O165" s="37">
        <v>195.5</v>
      </c>
      <c r="P165" s="61">
        <v>100</v>
      </c>
      <c r="Q165" s="61">
        <v>6800</v>
      </c>
      <c r="R165" s="61">
        <f>O165*Q165</f>
        <v>1329400</v>
      </c>
      <c r="S165" s="37">
        <v>19</v>
      </c>
      <c r="T165" s="61">
        <v>93</v>
      </c>
      <c r="U165" s="61">
        <f>R165*T165/100</f>
        <v>1236342</v>
      </c>
      <c r="V165" s="79">
        <f>R165-U165</f>
        <v>93058</v>
      </c>
      <c r="W165" s="37">
        <f t="shared" si="11"/>
        <v>153058</v>
      </c>
      <c r="X165" s="61"/>
      <c r="Y165" s="61">
        <f t="shared" si="12"/>
        <v>153058</v>
      </c>
      <c r="Z165" s="90">
        <v>0.02</v>
      </c>
      <c r="AA165" s="91">
        <f t="shared" si="13"/>
        <v>30.611599999999999</v>
      </c>
    </row>
    <row r="166" spans="1:27" x14ac:dyDescent="0.45">
      <c r="A166" s="113"/>
      <c r="B166" s="89" t="s">
        <v>60</v>
      </c>
      <c r="C166" s="37"/>
      <c r="D166" s="37">
        <v>30</v>
      </c>
      <c r="E166" s="37">
        <v>0</v>
      </c>
      <c r="F166" s="37">
        <v>0</v>
      </c>
      <c r="G166" s="37">
        <v>1</v>
      </c>
      <c r="H166" s="37">
        <f t="shared" si="10"/>
        <v>12000</v>
      </c>
      <c r="I166" s="61">
        <v>100</v>
      </c>
      <c r="J166" s="37">
        <f t="shared" si="9"/>
        <v>1200000</v>
      </c>
      <c r="K166" s="61"/>
      <c r="L166" s="36"/>
      <c r="M166" s="37"/>
      <c r="N166" s="37"/>
      <c r="O166" s="37"/>
      <c r="P166" s="61"/>
      <c r="Q166" s="61"/>
      <c r="R166" s="61"/>
      <c r="S166" s="37"/>
      <c r="T166" s="61"/>
      <c r="U166" s="61"/>
      <c r="V166" s="79"/>
      <c r="W166" s="37">
        <f t="shared" si="11"/>
        <v>1200000</v>
      </c>
      <c r="X166" s="61"/>
      <c r="Y166" s="61">
        <f t="shared" si="12"/>
        <v>1200000</v>
      </c>
      <c r="Z166" s="90">
        <v>0.01</v>
      </c>
      <c r="AA166" s="91">
        <f t="shared" si="13"/>
        <v>120</v>
      </c>
    </row>
    <row r="167" spans="1:27" s="48" customFormat="1" x14ac:dyDescent="0.45">
      <c r="A167" s="111"/>
      <c r="B167" s="93"/>
      <c r="C167" s="44"/>
      <c r="D167" s="44"/>
      <c r="E167" s="44"/>
      <c r="F167" s="44"/>
      <c r="G167" s="44"/>
      <c r="H167" s="44"/>
      <c r="I167" s="44"/>
      <c r="J167" s="44"/>
      <c r="K167" s="44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1:27" x14ac:dyDescent="0.45">
      <c r="A168" s="113">
        <v>45</v>
      </c>
      <c r="B168" s="89" t="s">
        <v>60</v>
      </c>
      <c r="C168" s="37"/>
      <c r="D168" s="37">
        <v>0</v>
      </c>
      <c r="E168" s="37">
        <v>2</v>
      </c>
      <c r="F168" s="37">
        <v>0</v>
      </c>
      <c r="G168" s="37">
        <v>2</v>
      </c>
      <c r="H168" s="37">
        <f t="shared" si="10"/>
        <v>200</v>
      </c>
      <c r="I168" s="61">
        <v>150</v>
      </c>
      <c r="J168" s="37">
        <f>H168*I168</f>
        <v>30000</v>
      </c>
      <c r="K168" s="61">
        <v>1</v>
      </c>
      <c r="L168" s="36" t="s">
        <v>62</v>
      </c>
      <c r="M168" s="37" t="s">
        <v>68</v>
      </c>
      <c r="N168" s="37">
        <v>2</v>
      </c>
      <c r="O168" s="37">
        <v>87</v>
      </c>
      <c r="P168" s="61">
        <v>100</v>
      </c>
      <c r="Q168" s="61">
        <v>6800</v>
      </c>
      <c r="R168" s="61">
        <f>O168*Q168</f>
        <v>591600</v>
      </c>
      <c r="S168" s="37">
        <v>10</v>
      </c>
      <c r="T168" s="61">
        <v>40</v>
      </c>
      <c r="U168" s="61">
        <f>R168*T168/100</f>
        <v>236640</v>
      </c>
      <c r="V168" s="79">
        <f>R168-U168</f>
        <v>354960</v>
      </c>
      <c r="W168" s="37">
        <f t="shared" si="11"/>
        <v>384960</v>
      </c>
      <c r="X168" s="61"/>
      <c r="Y168" s="61">
        <f t="shared" si="12"/>
        <v>384960</v>
      </c>
      <c r="Z168" s="90">
        <v>0.02</v>
      </c>
      <c r="AA168" s="91">
        <f t="shared" si="13"/>
        <v>76.992000000000004</v>
      </c>
    </row>
    <row r="169" spans="1:27" x14ac:dyDescent="0.45">
      <c r="A169" s="113"/>
      <c r="B169" s="89" t="s">
        <v>60</v>
      </c>
      <c r="C169" s="37"/>
      <c r="D169" s="37">
        <v>12</v>
      </c>
      <c r="E169" s="37">
        <v>0</v>
      </c>
      <c r="F169" s="37">
        <v>0</v>
      </c>
      <c r="G169" s="37">
        <v>1</v>
      </c>
      <c r="H169" s="37">
        <f t="shared" si="10"/>
        <v>4800</v>
      </c>
      <c r="I169" s="61">
        <v>100</v>
      </c>
      <c r="J169" s="37">
        <f>H169*I169</f>
        <v>480000</v>
      </c>
      <c r="K169" s="61"/>
      <c r="L169" s="36"/>
      <c r="M169" s="37"/>
      <c r="N169" s="37"/>
      <c r="O169" s="37"/>
      <c r="P169" s="61"/>
      <c r="Q169" s="61"/>
      <c r="R169" s="61"/>
      <c r="S169" s="37"/>
      <c r="T169" s="61"/>
      <c r="U169" s="61"/>
      <c r="V169" s="79"/>
      <c r="W169" s="37">
        <f t="shared" si="11"/>
        <v>480000</v>
      </c>
      <c r="X169" s="61"/>
      <c r="Y169" s="61">
        <f t="shared" si="12"/>
        <v>480000</v>
      </c>
      <c r="Z169" s="90">
        <v>0.01</v>
      </c>
      <c r="AA169" s="91">
        <f t="shared" si="13"/>
        <v>48</v>
      </c>
    </row>
    <row r="170" spans="1:27" s="48" customFormat="1" x14ac:dyDescent="0.45">
      <c r="A170" s="111"/>
      <c r="B170" s="93"/>
      <c r="C170" s="44"/>
      <c r="D170" s="44"/>
      <c r="E170" s="44"/>
      <c r="F170" s="44"/>
      <c r="G170" s="44"/>
      <c r="H170" s="44"/>
      <c r="I170" s="44"/>
      <c r="J170" s="44"/>
      <c r="K170" s="44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1:27" x14ac:dyDescent="0.45">
      <c r="A171" s="113">
        <v>46</v>
      </c>
      <c r="B171" s="89" t="s">
        <v>60</v>
      </c>
      <c r="C171" s="37"/>
      <c r="D171" s="37">
        <v>15</v>
      </c>
      <c r="E171" s="37">
        <v>0</v>
      </c>
      <c r="F171" s="37">
        <v>0</v>
      </c>
      <c r="G171" s="37">
        <v>1</v>
      </c>
      <c r="H171" s="37">
        <f t="shared" si="10"/>
        <v>6000</v>
      </c>
      <c r="I171" s="61">
        <v>100</v>
      </c>
      <c r="J171" s="37">
        <f>H171*I171</f>
        <v>600000</v>
      </c>
      <c r="K171" s="61"/>
      <c r="L171" s="36"/>
      <c r="M171" s="37"/>
      <c r="N171" s="37"/>
      <c r="O171" s="37"/>
      <c r="P171" s="61"/>
      <c r="Q171" s="61"/>
      <c r="R171" s="61"/>
      <c r="S171" s="37"/>
      <c r="T171" s="61"/>
      <c r="U171" s="61"/>
      <c r="V171" s="79"/>
      <c r="W171" s="37">
        <f t="shared" si="11"/>
        <v>600000</v>
      </c>
      <c r="X171" s="61"/>
      <c r="Y171" s="61">
        <f t="shared" si="12"/>
        <v>600000</v>
      </c>
      <c r="Z171" s="90">
        <v>0.01</v>
      </c>
      <c r="AA171" s="91">
        <f t="shared" si="13"/>
        <v>60</v>
      </c>
    </row>
    <row r="172" spans="1:27" s="48" customFormat="1" x14ac:dyDescent="0.45">
      <c r="A172" s="111"/>
      <c r="B172" s="93"/>
      <c r="C172" s="44"/>
      <c r="D172" s="44"/>
      <c r="E172" s="44"/>
      <c r="F172" s="44"/>
      <c r="G172" s="44"/>
      <c r="H172" s="44"/>
      <c r="I172" s="44"/>
      <c r="J172" s="44"/>
      <c r="K172" s="44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1:27" x14ac:dyDescent="0.45">
      <c r="A173" s="113">
        <v>47</v>
      </c>
      <c r="B173" s="89" t="s">
        <v>60</v>
      </c>
      <c r="C173" s="37"/>
      <c r="D173" s="37">
        <v>0</v>
      </c>
      <c r="E173" s="37">
        <v>2</v>
      </c>
      <c r="F173" s="37">
        <v>0</v>
      </c>
      <c r="G173" s="37">
        <v>2</v>
      </c>
      <c r="H173" s="37">
        <f t="shared" si="10"/>
        <v>200</v>
      </c>
      <c r="I173" s="61">
        <v>150</v>
      </c>
      <c r="J173" s="37">
        <f>H173*I173</f>
        <v>30000</v>
      </c>
      <c r="K173" s="61">
        <v>1</v>
      </c>
      <c r="L173" s="36" t="s">
        <v>62</v>
      </c>
      <c r="M173" s="37" t="s">
        <v>68</v>
      </c>
      <c r="N173" s="37">
        <v>2</v>
      </c>
      <c r="O173" s="37">
        <v>90.75</v>
      </c>
      <c r="P173" s="61">
        <v>100</v>
      </c>
      <c r="Q173" s="61">
        <v>6800</v>
      </c>
      <c r="R173" s="61">
        <f>O173*Q173</f>
        <v>617100</v>
      </c>
      <c r="S173" s="37">
        <v>13</v>
      </c>
      <c r="T173" s="61">
        <v>55</v>
      </c>
      <c r="U173" s="61">
        <f>R173*T173/100</f>
        <v>339405</v>
      </c>
      <c r="V173" s="79">
        <f>R173-U173</f>
        <v>277695</v>
      </c>
      <c r="W173" s="37">
        <f t="shared" si="11"/>
        <v>307695</v>
      </c>
      <c r="X173" s="61"/>
      <c r="Y173" s="61">
        <f t="shared" si="12"/>
        <v>307695</v>
      </c>
      <c r="Z173" s="90">
        <v>0.02</v>
      </c>
      <c r="AA173" s="91">
        <f t="shared" si="13"/>
        <v>61.539000000000009</v>
      </c>
    </row>
    <row r="174" spans="1:27" x14ac:dyDescent="0.45">
      <c r="A174" s="113"/>
      <c r="B174" s="89" t="s">
        <v>60</v>
      </c>
      <c r="C174" s="37"/>
      <c r="D174" s="37">
        <v>10</v>
      </c>
      <c r="E174" s="37">
        <v>0</v>
      </c>
      <c r="F174" s="37">
        <v>0</v>
      </c>
      <c r="G174" s="37">
        <v>1</v>
      </c>
      <c r="H174" s="37">
        <f t="shared" si="10"/>
        <v>4000</v>
      </c>
      <c r="I174" s="61">
        <v>100</v>
      </c>
      <c r="J174" s="37">
        <f>H174*I174</f>
        <v>400000</v>
      </c>
      <c r="K174" s="61"/>
      <c r="L174" s="36"/>
      <c r="M174" s="37"/>
      <c r="N174" s="37"/>
      <c r="O174" s="37"/>
      <c r="P174" s="61"/>
      <c r="Q174" s="61"/>
      <c r="R174" s="61"/>
      <c r="S174" s="37"/>
      <c r="T174" s="61"/>
      <c r="U174" s="61"/>
      <c r="V174" s="79"/>
      <c r="W174" s="37">
        <f t="shared" si="11"/>
        <v>400000</v>
      </c>
      <c r="X174" s="61"/>
      <c r="Y174" s="61">
        <f t="shared" si="12"/>
        <v>400000</v>
      </c>
      <c r="Z174" s="90">
        <v>0.01</v>
      </c>
      <c r="AA174" s="91">
        <f t="shared" si="13"/>
        <v>40</v>
      </c>
    </row>
    <row r="175" spans="1:27" s="48" customFormat="1" x14ac:dyDescent="0.45">
      <c r="A175" s="111"/>
      <c r="B175" s="93"/>
      <c r="C175" s="44"/>
      <c r="D175" s="44"/>
      <c r="E175" s="44"/>
      <c r="F175" s="44"/>
      <c r="J175" s="44"/>
      <c r="K175" s="44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1:27" x14ac:dyDescent="0.45">
      <c r="A176" s="113">
        <v>48</v>
      </c>
      <c r="B176" s="89" t="s">
        <v>60</v>
      </c>
      <c r="C176" s="37"/>
      <c r="D176" s="37">
        <v>1</v>
      </c>
      <c r="E176" s="37">
        <v>0</v>
      </c>
      <c r="F176" s="37">
        <v>0</v>
      </c>
      <c r="G176" s="37">
        <v>2</v>
      </c>
      <c r="H176" s="37">
        <f t="shared" si="10"/>
        <v>400</v>
      </c>
      <c r="I176" s="61">
        <v>150</v>
      </c>
      <c r="J176" s="37">
        <f t="shared" ref="J176:J187" si="14">H176*I176</f>
        <v>60000</v>
      </c>
      <c r="K176" s="61">
        <v>1</v>
      </c>
      <c r="L176" s="36" t="s">
        <v>15</v>
      </c>
      <c r="M176" s="37" t="s">
        <v>193</v>
      </c>
      <c r="N176" s="37">
        <v>2</v>
      </c>
      <c r="O176" s="37">
        <v>342</v>
      </c>
      <c r="P176" s="61">
        <v>100</v>
      </c>
      <c r="Q176" s="61">
        <v>6800</v>
      </c>
      <c r="R176" s="61">
        <f>O176*Q176</f>
        <v>2325600</v>
      </c>
      <c r="S176" s="37">
        <v>21</v>
      </c>
      <c r="T176" s="61">
        <v>80</v>
      </c>
      <c r="U176" s="61">
        <f>R176*T176/100</f>
        <v>1860480</v>
      </c>
      <c r="V176" s="79">
        <f>R176-U176</f>
        <v>465120</v>
      </c>
      <c r="W176" s="37">
        <f t="shared" si="11"/>
        <v>525120</v>
      </c>
      <c r="X176" s="61"/>
      <c r="Y176" s="61">
        <f t="shared" si="12"/>
        <v>525120</v>
      </c>
      <c r="Z176" s="90">
        <v>0.02</v>
      </c>
      <c r="AA176" s="91">
        <f t="shared" si="13"/>
        <v>105.024</v>
      </c>
    </row>
    <row r="177" spans="1:30" x14ac:dyDescent="0.45">
      <c r="A177" s="88"/>
      <c r="B177" s="89"/>
      <c r="C177" s="37"/>
      <c r="D177" s="37"/>
      <c r="E177" s="37"/>
      <c r="F177" s="37"/>
      <c r="G177" s="37"/>
      <c r="H177" s="37">
        <f t="shared" si="10"/>
        <v>0</v>
      </c>
      <c r="I177" s="61"/>
      <c r="J177" s="37">
        <f t="shared" si="14"/>
        <v>0</v>
      </c>
      <c r="K177" s="61"/>
      <c r="L177" s="36"/>
      <c r="M177" s="37" t="s">
        <v>193</v>
      </c>
      <c r="N177" s="37">
        <v>2</v>
      </c>
      <c r="O177" s="37">
        <v>342</v>
      </c>
      <c r="P177" s="61">
        <v>100</v>
      </c>
      <c r="Q177" s="61">
        <v>6800</v>
      </c>
      <c r="R177" s="61">
        <f>O177*Q177</f>
        <v>2325600</v>
      </c>
      <c r="S177" s="37">
        <v>21</v>
      </c>
      <c r="T177" s="61">
        <v>80</v>
      </c>
      <c r="U177" s="61">
        <f>R177*T177/100</f>
        <v>1860480</v>
      </c>
      <c r="V177" s="79">
        <f>R177-U177</f>
        <v>465120</v>
      </c>
      <c r="W177" s="37">
        <f t="shared" si="11"/>
        <v>465120</v>
      </c>
      <c r="X177" s="61"/>
      <c r="Y177" s="61">
        <f t="shared" si="12"/>
        <v>465120</v>
      </c>
      <c r="Z177" s="90">
        <v>0.02</v>
      </c>
      <c r="AA177" s="91">
        <f t="shared" si="13"/>
        <v>93.024000000000001</v>
      </c>
    </row>
    <row r="178" spans="1:30" x14ac:dyDescent="0.45">
      <c r="A178" s="88"/>
      <c r="B178" s="89" t="s">
        <v>60</v>
      </c>
      <c r="C178" s="37"/>
      <c r="D178" s="37">
        <v>1</v>
      </c>
      <c r="E178" s="37">
        <v>0</v>
      </c>
      <c r="F178" s="37">
        <v>0</v>
      </c>
      <c r="G178" s="37">
        <v>2</v>
      </c>
      <c r="H178" s="37">
        <f t="shared" si="10"/>
        <v>400</v>
      </c>
      <c r="I178" s="61">
        <v>150</v>
      </c>
      <c r="J178" s="37">
        <f t="shared" si="14"/>
        <v>60000</v>
      </c>
      <c r="K178" s="61">
        <v>1</v>
      </c>
      <c r="L178" s="36" t="s">
        <v>62</v>
      </c>
      <c r="M178" s="37" t="s">
        <v>68</v>
      </c>
      <c r="N178" s="37">
        <v>2</v>
      </c>
      <c r="O178" s="37">
        <v>90.75</v>
      </c>
      <c r="P178" s="61">
        <v>100</v>
      </c>
      <c r="Q178" s="61">
        <v>6800</v>
      </c>
      <c r="R178" s="61">
        <f>O178*Q178</f>
        <v>617100</v>
      </c>
      <c r="S178" s="37">
        <v>16</v>
      </c>
      <c r="T178" s="61">
        <v>72</v>
      </c>
      <c r="U178" s="61">
        <f>R178*T178/100</f>
        <v>444312</v>
      </c>
      <c r="V178" s="79">
        <f>R178-U178</f>
        <v>172788</v>
      </c>
      <c r="W178" s="37">
        <f t="shared" si="11"/>
        <v>232788</v>
      </c>
      <c r="X178" s="61"/>
      <c r="Y178" s="61">
        <f t="shared" si="12"/>
        <v>232788</v>
      </c>
      <c r="Z178" s="90">
        <v>0.02</v>
      </c>
      <c r="AA178" s="91">
        <f t="shared" si="13"/>
        <v>46.557600000000001</v>
      </c>
    </row>
    <row r="179" spans="1:30" x14ac:dyDescent="0.45">
      <c r="A179" s="88"/>
      <c r="B179" s="89" t="s">
        <v>60</v>
      </c>
      <c r="C179" s="37"/>
      <c r="D179" s="37">
        <v>12</v>
      </c>
      <c r="E179" s="37">
        <v>0</v>
      </c>
      <c r="F179" s="37">
        <v>0</v>
      </c>
      <c r="G179" s="37">
        <v>1</v>
      </c>
      <c r="H179" s="37">
        <f t="shared" si="10"/>
        <v>4800</v>
      </c>
      <c r="I179" s="61">
        <v>100</v>
      </c>
      <c r="J179" s="37">
        <f t="shared" si="14"/>
        <v>480000</v>
      </c>
      <c r="K179" s="61"/>
      <c r="L179" s="36"/>
      <c r="M179" s="37"/>
      <c r="N179" s="37"/>
      <c r="O179" s="37"/>
      <c r="P179" s="61"/>
      <c r="Q179" s="61"/>
      <c r="R179" s="61"/>
      <c r="S179" s="37"/>
      <c r="T179" s="61"/>
      <c r="U179" s="61"/>
      <c r="V179" s="79"/>
      <c r="W179" s="37">
        <f t="shared" si="11"/>
        <v>480000</v>
      </c>
      <c r="X179" s="61"/>
      <c r="Y179" s="61">
        <f t="shared" si="12"/>
        <v>480000</v>
      </c>
      <c r="Z179" s="90">
        <v>0.01</v>
      </c>
      <c r="AA179" s="91">
        <f t="shared" si="13"/>
        <v>48</v>
      </c>
    </row>
    <row r="180" spans="1:30" x14ac:dyDescent="0.45">
      <c r="A180" s="88"/>
      <c r="B180" s="89" t="s">
        <v>60</v>
      </c>
      <c r="C180" s="37"/>
      <c r="D180" s="37">
        <v>16</v>
      </c>
      <c r="E180" s="37">
        <v>0</v>
      </c>
      <c r="F180" s="37">
        <v>0</v>
      </c>
      <c r="G180" s="37">
        <v>1</v>
      </c>
      <c r="H180" s="37">
        <f t="shared" si="10"/>
        <v>6400</v>
      </c>
      <c r="I180" s="61">
        <v>100</v>
      </c>
      <c r="J180" s="37">
        <f t="shared" si="14"/>
        <v>640000</v>
      </c>
      <c r="K180" s="61"/>
      <c r="L180" s="36"/>
      <c r="M180" s="37"/>
      <c r="N180" s="37"/>
      <c r="O180" s="37"/>
      <c r="P180" s="61"/>
      <c r="Q180" s="61"/>
      <c r="R180" s="61"/>
      <c r="S180" s="37"/>
      <c r="T180" s="61"/>
      <c r="U180" s="61"/>
      <c r="V180" s="79"/>
      <c r="W180" s="37">
        <f t="shared" si="11"/>
        <v>640000</v>
      </c>
      <c r="X180" s="61"/>
      <c r="Y180" s="61">
        <f t="shared" si="12"/>
        <v>640000</v>
      </c>
      <c r="Z180" s="90">
        <v>0.01</v>
      </c>
      <c r="AA180" s="91">
        <f t="shared" si="13"/>
        <v>64</v>
      </c>
    </row>
    <row r="181" spans="1:30" x14ac:dyDescent="0.45">
      <c r="A181" s="88"/>
      <c r="B181" s="89" t="s">
        <v>60</v>
      </c>
      <c r="C181" s="37"/>
      <c r="D181" s="37">
        <v>39</v>
      </c>
      <c r="E181" s="37">
        <v>0</v>
      </c>
      <c r="F181" s="37">
        <v>0</v>
      </c>
      <c r="G181" s="37">
        <v>1</v>
      </c>
      <c r="H181" s="37">
        <f t="shared" si="10"/>
        <v>15600</v>
      </c>
      <c r="I181" s="61">
        <v>100</v>
      </c>
      <c r="J181" s="37">
        <f t="shared" si="14"/>
        <v>1560000</v>
      </c>
      <c r="K181" s="61"/>
      <c r="L181" s="36"/>
      <c r="M181" s="37"/>
      <c r="N181" s="37"/>
      <c r="O181" s="37"/>
      <c r="P181" s="61"/>
      <c r="Q181" s="61"/>
      <c r="R181" s="61"/>
      <c r="S181" s="37"/>
      <c r="T181" s="61"/>
      <c r="U181" s="61"/>
      <c r="V181" s="79"/>
      <c r="W181" s="37">
        <f t="shared" si="11"/>
        <v>1560000</v>
      </c>
      <c r="X181" s="61"/>
      <c r="Y181" s="61">
        <f t="shared" si="12"/>
        <v>1560000</v>
      </c>
      <c r="Z181" s="90">
        <v>0.01</v>
      </c>
      <c r="AA181" s="91">
        <f t="shared" si="13"/>
        <v>156</v>
      </c>
    </row>
    <row r="182" spans="1:30" x14ac:dyDescent="0.45">
      <c r="A182" s="88"/>
      <c r="B182" s="89" t="s">
        <v>60</v>
      </c>
      <c r="C182" s="37"/>
      <c r="D182" s="37">
        <v>10</v>
      </c>
      <c r="E182" s="37">
        <v>0</v>
      </c>
      <c r="F182" s="37">
        <v>0</v>
      </c>
      <c r="G182" s="37">
        <v>1</v>
      </c>
      <c r="H182" s="37">
        <f t="shared" si="10"/>
        <v>4000</v>
      </c>
      <c r="I182" s="61">
        <v>100</v>
      </c>
      <c r="J182" s="37">
        <f t="shared" si="14"/>
        <v>400000</v>
      </c>
      <c r="K182" s="61"/>
      <c r="L182" s="36"/>
      <c r="M182" s="37"/>
      <c r="N182" s="37"/>
      <c r="O182" s="37"/>
      <c r="P182" s="61"/>
      <c r="Q182" s="61"/>
      <c r="R182" s="61"/>
      <c r="S182" s="37"/>
      <c r="T182" s="61"/>
      <c r="U182" s="61"/>
      <c r="V182" s="79"/>
      <c r="W182" s="37">
        <f t="shared" si="11"/>
        <v>400000</v>
      </c>
      <c r="X182" s="61"/>
      <c r="Y182" s="61">
        <f t="shared" si="12"/>
        <v>400000</v>
      </c>
      <c r="Z182" s="90">
        <v>0.01</v>
      </c>
      <c r="AA182" s="91">
        <f t="shared" si="13"/>
        <v>40</v>
      </c>
    </row>
    <row r="183" spans="1:30" x14ac:dyDescent="0.45">
      <c r="A183" s="88"/>
      <c r="B183" s="89" t="s">
        <v>60</v>
      </c>
      <c r="C183" s="37"/>
      <c r="D183" s="37">
        <v>12</v>
      </c>
      <c r="E183" s="37">
        <v>0</v>
      </c>
      <c r="F183" s="37">
        <v>0</v>
      </c>
      <c r="G183" s="37">
        <v>1</v>
      </c>
      <c r="H183" s="37">
        <f t="shared" si="10"/>
        <v>4800</v>
      </c>
      <c r="I183" s="61">
        <v>100</v>
      </c>
      <c r="J183" s="37">
        <f t="shared" si="14"/>
        <v>480000</v>
      </c>
      <c r="K183" s="61"/>
      <c r="L183" s="36"/>
      <c r="M183" s="37"/>
      <c r="N183" s="37"/>
      <c r="O183" s="37"/>
      <c r="P183" s="61"/>
      <c r="Q183" s="61"/>
      <c r="R183" s="61"/>
      <c r="S183" s="37"/>
      <c r="T183" s="61"/>
      <c r="U183" s="61"/>
      <c r="V183" s="79"/>
      <c r="W183" s="37">
        <f t="shared" si="11"/>
        <v>480000</v>
      </c>
      <c r="X183" s="61"/>
      <c r="Y183" s="61">
        <f t="shared" si="12"/>
        <v>480000</v>
      </c>
      <c r="Z183" s="90">
        <v>0.01</v>
      </c>
      <c r="AA183" s="91">
        <f t="shared" si="13"/>
        <v>48</v>
      </c>
    </row>
    <row r="184" spans="1:30" s="48" customFormat="1" x14ac:dyDescent="0.45">
      <c r="A184" s="111"/>
      <c r="B184" s="93"/>
      <c r="C184" s="44"/>
      <c r="D184" s="44"/>
      <c r="E184" s="44"/>
      <c r="F184" s="44"/>
      <c r="G184" s="44"/>
      <c r="H184" s="44"/>
      <c r="I184" s="44"/>
      <c r="J184" s="44"/>
      <c r="K184" s="44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1:30" x14ac:dyDescent="0.45">
      <c r="A185" s="59">
        <v>49</v>
      </c>
      <c r="B185" s="109" t="s">
        <v>212</v>
      </c>
      <c r="C185" s="61"/>
      <c r="D185" s="61">
        <v>0</v>
      </c>
      <c r="E185" s="61">
        <v>1</v>
      </c>
      <c r="F185" s="61">
        <v>0</v>
      </c>
      <c r="G185" s="60">
        <v>2</v>
      </c>
      <c r="H185" s="37">
        <f t="shared" si="10"/>
        <v>100</v>
      </c>
      <c r="I185" s="61">
        <v>150</v>
      </c>
      <c r="J185" s="37">
        <f t="shared" si="14"/>
        <v>15000</v>
      </c>
      <c r="K185" s="61">
        <v>1</v>
      </c>
      <c r="L185" s="61" t="s">
        <v>62</v>
      </c>
      <c r="M185" s="60" t="s">
        <v>68</v>
      </c>
      <c r="N185" s="61">
        <v>2</v>
      </c>
      <c r="O185" s="61">
        <v>72</v>
      </c>
      <c r="P185" s="61">
        <v>100</v>
      </c>
      <c r="Q185" s="61">
        <v>6800</v>
      </c>
      <c r="R185" s="61">
        <f>O185*Q185</f>
        <v>489600</v>
      </c>
      <c r="S185" s="61">
        <v>17</v>
      </c>
      <c r="T185" s="60">
        <v>79</v>
      </c>
      <c r="U185" s="61">
        <f>R185*T185/100</f>
        <v>386784</v>
      </c>
      <c r="V185" s="79">
        <f>R185-U185</f>
        <v>102816</v>
      </c>
      <c r="W185" s="37">
        <f t="shared" si="11"/>
        <v>117816</v>
      </c>
      <c r="X185" s="61"/>
      <c r="Y185" s="61">
        <f t="shared" si="12"/>
        <v>117816</v>
      </c>
      <c r="Z185" s="90">
        <v>2.0099999999999998</v>
      </c>
      <c r="AA185" s="91">
        <f t="shared" si="13"/>
        <v>2368.1016</v>
      </c>
    </row>
    <row r="186" spans="1:30" s="48" customFormat="1" x14ac:dyDescent="0.45">
      <c r="A186" s="67"/>
      <c r="B186" s="104"/>
      <c r="C186" s="44"/>
      <c r="D186" s="44"/>
      <c r="E186" s="44"/>
      <c r="F186" s="44"/>
      <c r="G186" s="43"/>
      <c r="H186" s="43"/>
      <c r="I186" s="44"/>
      <c r="J186" s="44"/>
      <c r="K186" s="44"/>
      <c r="L186" s="44"/>
      <c r="M186" s="43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1:30" x14ac:dyDescent="0.45">
      <c r="A187" s="59">
        <v>50</v>
      </c>
      <c r="B187" s="109" t="s">
        <v>60</v>
      </c>
      <c r="C187" s="61"/>
      <c r="D187" s="61">
        <v>0</v>
      </c>
      <c r="E187" s="61">
        <v>2</v>
      </c>
      <c r="F187" s="61">
        <v>0</v>
      </c>
      <c r="G187" s="60">
        <v>2</v>
      </c>
      <c r="H187" s="37">
        <f t="shared" si="10"/>
        <v>200</v>
      </c>
      <c r="I187" s="61">
        <v>150</v>
      </c>
      <c r="J187" s="37">
        <f t="shared" si="14"/>
        <v>30000</v>
      </c>
      <c r="K187" s="61">
        <v>1</v>
      </c>
      <c r="L187" s="61" t="s">
        <v>62</v>
      </c>
      <c r="M187" s="60" t="s">
        <v>193</v>
      </c>
      <c r="N187" s="61">
        <v>2</v>
      </c>
      <c r="O187" s="61">
        <v>90</v>
      </c>
      <c r="P187" s="61">
        <v>100</v>
      </c>
      <c r="Q187" s="61">
        <v>6800</v>
      </c>
      <c r="R187" s="61">
        <v>90</v>
      </c>
      <c r="S187" s="61">
        <v>11</v>
      </c>
      <c r="T187" s="60">
        <v>34</v>
      </c>
      <c r="U187" s="61">
        <f>R187*T187/100</f>
        <v>30.6</v>
      </c>
      <c r="V187" s="79">
        <f>R187-U187</f>
        <v>59.4</v>
      </c>
      <c r="W187" s="37">
        <f t="shared" si="11"/>
        <v>30059.4</v>
      </c>
      <c r="X187" s="61"/>
      <c r="Y187" s="61">
        <f t="shared" si="12"/>
        <v>30059.4</v>
      </c>
      <c r="Z187" s="90">
        <v>4.01</v>
      </c>
      <c r="AA187" s="91">
        <f t="shared" si="13"/>
        <v>1205.38194</v>
      </c>
    </row>
    <row r="188" spans="1:30" s="48" customFormat="1" x14ac:dyDescent="0.45">
      <c r="A188" s="67"/>
      <c r="B188" s="104"/>
      <c r="C188" s="44"/>
      <c r="D188" s="43"/>
      <c r="E188" s="43"/>
      <c r="F188" s="44"/>
      <c r="G188" s="44"/>
      <c r="H188" s="44"/>
      <c r="I188" s="44"/>
      <c r="J188" s="44"/>
      <c r="K188" s="44"/>
      <c r="L188" s="44"/>
      <c r="M188" s="43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102"/>
      <c r="AC188" s="102"/>
      <c r="AD188" s="103"/>
    </row>
    <row r="189" spans="1:30" s="100" customFormat="1" x14ac:dyDescent="0.45">
      <c r="A189" s="96">
        <v>51</v>
      </c>
      <c r="B189" s="97" t="s">
        <v>23</v>
      </c>
      <c r="C189" s="78">
        <v>15900</v>
      </c>
      <c r="D189" s="78">
        <v>2</v>
      </c>
      <c r="E189" s="78">
        <v>1</v>
      </c>
      <c r="F189" s="78">
        <v>38</v>
      </c>
      <c r="G189" s="78">
        <v>2</v>
      </c>
      <c r="H189" s="78">
        <f t="shared" si="10"/>
        <v>938</v>
      </c>
      <c r="I189" s="78">
        <v>100</v>
      </c>
      <c r="J189" s="78">
        <f>H189*I189</f>
        <v>93800</v>
      </c>
      <c r="K189" s="78"/>
      <c r="L189" s="77"/>
      <c r="M189" s="78"/>
      <c r="N189" s="78"/>
      <c r="O189" s="78"/>
      <c r="P189" s="78"/>
      <c r="Q189" s="78"/>
      <c r="R189" s="78"/>
      <c r="S189" s="78"/>
      <c r="T189" s="78"/>
      <c r="U189" s="78"/>
      <c r="V189" s="121"/>
      <c r="W189" s="78"/>
      <c r="X189" s="78"/>
      <c r="Y189" s="78"/>
      <c r="Z189" s="98"/>
      <c r="AA189" s="99"/>
    </row>
    <row r="190" spans="1:30" s="48" customFormat="1" x14ac:dyDescent="0.45">
      <c r="A190" s="111"/>
      <c r="B190" s="93"/>
      <c r="C190" s="44"/>
      <c r="D190" s="44"/>
      <c r="E190" s="44"/>
      <c r="F190" s="44"/>
      <c r="G190" s="44"/>
      <c r="H190" s="44"/>
      <c r="I190" s="44"/>
      <c r="J190" s="44"/>
      <c r="K190" s="44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1:30" x14ac:dyDescent="0.45">
      <c r="A191" s="88">
        <v>52</v>
      </c>
      <c r="B191" s="89" t="s">
        <v>60</v>
      </c>
      <c r="C191" s="37"/>
      <c r="D191" s="37">
        <v>0</v>
      </c>
      <c r="E191" s="37">
        <v>2</v>
      </c>
      <c r="F191" s="37">
        <v>0</v>
      </c>
      <c r="G191" s="37">
        <v>2</v>
      </c>
      <c r="H191" s="37">
        <f t="shared" si="10"/>
        <v>200</v>
      </c>
      <c r="I191" s="61">
        <v>150</v>
      </c>
      <c r="J191" s="37">
        <f>H191*I191</f>
        <v>30000</v>
      </c>
      <c r="K191" s="61">
        <v>1</v>
      </c>
      <c r="L191" s="36" t="s">
        <v>62</v>
      </c>
      <c r="M191" s="37" t="s">
        <v>68</v>
      </c>
      <c r="N191" s="37">
        <v>2</v>
      </c>
      <c r="O191" s="37">
        <v>42</v>
      </c>
      <c r="P191" s="61">
        <v>100</v>
      </c>
      <c r="Q191" s="61">
        <v>6800</v>
      </c>
      <c r="R191" s="61">
        <f>O191*Q191</f>
        <v>285600</v>
      </c>
      <c r="S191" s="37">
        <v>11</v>
      </c>
      <c r="T191" s="61">
        <v>34</v>
      </c>
      <c r="U191" s="61">
        <f>R191*T191/100</f>
        <v>97104</v>
      </c>
      <c r="V191" s="79">
        <f>R191-U191</f>
        <v>188496</v>
      </c>
      <c r="W191" s="37">
        <f t="shared" si="11"/>
        <v>218496</v>
      </c>
      <c r="X191" s="61"/>
      <c r="Y191" s="61">
        <f t="shared" si="12"/>
        <v>218496</v>
      </c>
      <c r="Z191" s="90">
        <v>0.02</v>
      </c>
      <c r="AA191" s="91">
        <f t="shared" si="13"/>
        <v>43.699199999999998</v>
      </c>
    </row>
    <row r="192" spans="1:30" x14ac:dyDescent="0.45">
      <c r="A192" s="88"/>
      <c r="B192" s="89" t="s">
        <v>60</v>
      </c>
      <c r="C192" s="37"/>
      <c r="D192" s="37">
        <v>5</v>
      </c>
      <c r="E192" s="37">
        <v>0</v>
      </c>
      <c r="F192" s="37">
        <v>0</v>
      </c>
      <c r="G192" s="37">
        <v>1</v>
      </c>
      <c r="H192" s="37">
        <f t="shared" si="10"/>
        <v>2000</v>
      </c>
      <c r="I192" s="61">
        <v>100</v>
      </c>
      <c r="J192" s="37">
        <f>H192*I192</f>
        <v>200000</v>
      </c>
      <c r="K192" s="61"/>
      <c r="L192" s="36"/>
      <c r="M192" s="37"/>
      <c r="N192" s="37"/>
      <c r="O192" s="37"/>
      <c r="P192" s="61"/>
      <c r="Q192" s="61"/>
      <c r="R192" s="61"/>
      <c r="S192" s="37"/>
      <c r="T192" s="61"/>
      <c r="U192" s="61"/>
      <c r="V192" s="79"/>
      <c r="W192" s="37">
        <f t="shared" si="11"/>
        <v>200000</v>
      </c>
      <c r="X192" s="61"/>
      <c r="Y192" s="61">
        <f t="shared" si="12"/>
        <v>200000</v>
      </c>
      <c r="Z192" s="90">
        <v>0.01</v>
      </c>
      <c r="AA192" s="91">
        <f t="shared" si="13"/>
        <v>20</v>
      </c>
    </row>
    <row r="193" spans="1:27" s="48" customFormat="1" x14ac:dyDescent="0.45">
      <c r="A193" s="111"/>
      <c r="B193" s="93"/>
      <c r="C193" s="44"/>
      <c r="D193" s="44"/>
      <c r="E193" s="44"/>
      <c r="F193" s="44"/>
      <c r="G193" s="44"/>
      <c r="H193" s="44"/>
      <c r="I193" s="44"/>
      <c r="J193" s="44"/>
      <c r="K193" s="44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1:27" x14ac:dyDescent="0.45">
      <c r="A194" s="88">
        <v>53</v>
      </c>
      <c r="B194" s="89" t="s">
        <v>60</v>
      </c>
      <c r="C194" s="37"/>
      <c r="D194" s="37">
        <v>0</v>
      </c>
      <c r="E194" s="37">
        <v>2</v>
      </c>
      <c r="F194" s="37">
        <v>0</v>
      </c>
      <c r="G194" s="37">
        <v>2</v>
      </c>
      <c r="H194" s="37">
        <f t="shared" si="10"/>
        <v>200</v>
      </c>
      <c r="I194" s="61">
        <v>150</v>
      </c>
      <c r="J194" s="37">
        <f>H194*I194</f>
        <v>30000</v>
      </c>
      <c r="K194" s="61">
        <v>1</v>
      </c>
      <c r="L194" s="36" t="s">
        <v>62</v>
      </c>
      <c r="M194" s="37" t="s">
        <v>63</v>
      </c>
      <c r="N194" s="37">
        <v>2</v>
      </c>
      <c r="O194" s="37">
        <v>24</v>
      </c>
      <c r="P194" s="61">
        <v>100</v>
      </c>
      <c r="Q194" s="61">
        <v>6800</v>
      </c>
      <c r="R194" s="61">
        <f>O194*Q194</f>
        <v>163200</v>
      </c>
      <c r="S194" s="37">
        <v>21</v>
      </c>
      <c r="T194" s="61">
        <v>32</v>
      </c>
      <c r="U194" s="61">
        <f>R194*T194/100</f>
        <v>52224</v>
      </c>
      <c r="V194" s="79">
        <f>R194-U194</f>
        <v>110976</v>
      </c>
      <c r="W194" s="37">
        <f t="shared" si="11"/>
        <v>140976</v>
      </c>
      <c r="X194" s="61"/>
      <c r="Y194" s="61">
        <f t="shared" si="12"/>
        <v>140976</v>
      </c>
      <c r="Z194" s="90">
        <v>0.02</v>
      </c>
      <c r="AA194" s="91">
        <f t="shared" si="13"/>
        <v>28.1952</v>
      </c>
    </row>
    <row r="195" spans="1:27" s="48" customFormat="1" x14ac:dyDescent="0.45">
      <c r="A195" s="111"/>
      <c r="B195" s="93"/>
      <c r="C195" s="44"/>
      <c r="D195" s="44"/>
      <c r="E195" s="44"/>
      <c r="F195" s="44"/>
      <c r="G195" s="44"/>
      <c r="H195" s="44"/>
      <c r="I195" s="44"/>
      <c r="J195" s="44"/>
      <c r="K195" s="44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1:27" x14ac:dyDescent="0.45">
      <c r="A196" s="88">
        <v>54</v>
      </c>
      <c r="B196" s="89" t="s">
        <v>60</v>
      </c>
      <c r="C196" s="37"/>
      <c r="D196" s="37">
        <v>0</v>
      </c>
      <c r="E196" s="37">
        <v>1</v>
      </c>
      <c r="F196" s="37">
        <v>0</v>
      </c>
      <c r="G196" s="37">
        <v>2</v>
      </c>
      <c r="H196" s="37">
        <f t="shared" si="10"/>
        <v>100</v>
      </c>
      <c r="I196" s="61">
        <v>150</v>
      </c>
      <c r="J196" s="37">
        <f>H196*I196</f>
        <v>15000</v>
      </c>
      <c r="K196" s="61">
        <v>1</v>
      </c>
      <c r="L196" s="36" t="s">
        <v>62</v>
      </c>
      <c r="M196" s="37" t="s">
        <v>68</v>
      </c>
      <c r="N196" s="37">
        <v>2</v>
      </c>
      <c r="O196" s="37">
        <v>157.5</v>
      </c>
      <c r="P196" s="61">
        <v>100</v>
      </c>
      <c r="Q196" s="61">
        <v>6800</v>
      </c>
      <c r="R196" s="61">
        <f>O196*Q196</f>
        <v>1071000</v>
      </c>
      <c r="S196" s="37">
        <v>19</v>
      </c>
      <c r="T196" s="61">
        <v>93</v>
      </c>
      <c r="U196" s="61">
        <f>R196*T196/100</f>
        <v>996030</v>
      </c>
      <c r="V196" s="79">
        <f>R196-U196</f>
        <v>74970</v>
      </c>
      <c r="W196" s="37">
        <f t="shared" si="11"/>
        <v>89970</v>
      </c>
      <c r="X196" s="61"/>
      <c r="Y196" s="61">
        <f t="shared" si="12"/>
        <v>89970</v>
      </c>
      <c r="Z196" s="90">
        <v>0.02</v>
      </c>
      <c r="AA196" s="91">
        <f t="shared" si="13"/>
        <v>17.994</v>
      </c>
    </row>
    <row r="197" spans="1:27" s="48" customFormat="1" x14ac:dyDescent="0.45">
      <c r="A197" s="111"/>
      <c r="B197" s="93"/>
      <c r="C197" s="44"/>
      <c r="D197" s="44"/>
      <c r="E197" s="44"/>
      <c r="F197" s="44"/>
      <c r="G197" s="44"/>
      <c r="H197" s="44"/>
      <c r="I197" s="44"/>
      <c r="J197" s="44"/>
      <c r="K197" s="44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</row>
    <row r="198" spans="1:27" x14ac:dyDescent="0.45">
      <c r="A198" s="88">
        <v>55</v>
      </c>
      <c r="B198" s="89" t="s">
        <v>60</v>
      </c>
      <c r="C198" s="37"/>
      <c r="D198" s="37">
        <v>0</v>
      </c>
      <c r="E198" s="37">
        <v>1</v>
      </c>
      <c r="F198" s="37">
        <v>0</v>
      </c>
      <c r="G198" s="37">
        <v>2</v>
      </c>
      <c r="H198" s="37">
        <f t="shared" si="10"/>
        <v>100</v>
      </c>
      <c r="I198" s="61">
        <v>150</v>
      </c>
      <c r="J198" s="37">
        <f>H198*I198</f>
        <v>15000</v>
      </c>
      <c r="K198" s="61">
        <v>1</v>
      </c>
      <c r="L198" s="36" t="s">
        <v>62</v>
      </c>
      <c r="M198" s="37" t="s">
        <v>68</v>
      </c>
      <c r="N198" s="37">
        <v>2</v>
      </c>
      <c r="O198" s="37">
        <v>75</v>
      </c>
      <c r="P198" s="61">
        <v>100</v>
      </c>
      <c r="Q198" s="61">
        <v>6800</v>
      </c>
      <c r="R198" s="61">
        <f>O198*Q198</f>
        <v>510000</v>
      </c>
      <c r="S198" s="37">
        <v>21</v>
      </c>
      <c r="T198" s="61">
        <v>93</v>
      </c>
      <c r="U198" s="61">
        <f>R198*T198/100</f>
        <v>474300</v>
      </c>
      <c r="V198" s="79">
        <f>R198-U198</f>
        <v>35700</v>
      </c>
      <c r="W198" s="37">
        <f t="shared" si="11"/>
        <v>50700</v>
      </c>
      <c r="X198" s="61"/>
      <c r="Y198" s="61">
        <f t="shared" si="12"/>
        <v>50700</v>
      </c>
      <c r="Z198" s="90">
        <v>0.02</v>
      </c>
      <c r="AA198" s="91">
        <f t="shared" si="13"/>
        <v>10.14</v>
      </c>
    </row>
    <row r="199" spans="1:27" s="48" customFormat="1" x14ac:dyDescent="0.45">
      <c r="A199" s="111"/>
      <c r="B199" s="93"/>
      <c r="C199" s="44"/>
      <c r="D199" s="44"/>
      <c r="E199" s="44"/>
      <c r="F199" s="44"/>
      <c r="G199" s="44"/>
      <c r="H199" s="44"/>
      <c r="I199" s="44"/>
      <c r="J199" s="44"/>
      <c r="K199" s="44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1:27" x14ac:dyDescent="0.45">
      <c r="A200" s="88">
        <v>56</v>
      </c>
      <c r="B200" s="89" t="s">
        <v>60</v>
      </c>
      <c r="C200" s="37"/>
      <c r="D200" s="37">
        <v>1</v>
      </c>
      <c r="E200" s="37">
        <v>0</v>
      </c>
      <c r="F200" s="37">
        <v>0</v>
      </c>
      <c r="G200" s="37">
        <v>2</v>
      </c>
      <c r="H200" s="37">
        <f t="shared" si="10"/>
        <v>400</v>
      </c>
      <c r="I200" s="61">
        <v>150</v>
      </c>
      <c r="J200" s="37">
        <f>H200*I200</f>
        <v>60000</v>
      </c>
      <c r="K200" s="61">
        <v>1</v>
      </c>
      <c r="L200" s="36" t="s">
        <v>62</v>
      </c>
      <c r="M200" s="37" t="s">
        <v>68</v>
      </c>
      <c r="N200" s="37">
        <v>2</v>
      </c>
      <c r="O200" s="37">
        <v>60</v>
      </c>
      <c r="P200" s="61">
        <v>100</v>
      </c>
      <c r="Q200" s="61">
        <v>6800</v>
      </c>
      <c r="R200" s="61">
        <f>O200*Q200</f>
        <v>408000</v>
      </c>
      <c r="S200" s="37">
        <v>32</v>
      </c>
      <c r="T200" s="61">
        <v>93</v>
      </c>
      <c r="U200" s="61">
        <f>R200*T200/100</f>
        <v>379440</v>
      </c>
      <c r="V200" s="79">
        <f>R200-U200</f>
        <v>28560</v>
      </c>
      <c r="W200" s="37">
        <f t="shared" si="11"/>
        <v>88560</v>
      </c>
      <c r="X200" s="61"/>
      <c r="Y200" s="61">
        <f t="shared" si="12"/>
        <v>88560</v>
      </c>
      <c r="Z200" s="90">
        <v>0.02</v>
      </c>
      <c r="AA200" s="91">
        <f t="shared" si="13"/>
        <v>17.712</v>
      </c>
    </row>
    <row r="201" spans="1:27" x14ac:dyDescent="0.45">
      <c r="A201" s="88"/>
      <c r="B201" s="89" t="s">
        <v>60</v>
      </c>
      <c r="C201" s="37"/>
      <c r="D201" s="37">
        <v>24</v>
      </c>
      <c r="E201" s="37">
        <v>0</v>
      </c>
      <c r="F201" s="37">
        <v>0</v>
      </c>
      <c r="G201" s="37">
        <v>1</v>
      </c>
      <c r="H201" s="37">
        <f t="shared" si="10"/>
        <v>9600</v>
      </c>
      <c r="I201" s="61">
        <v>100</v>
      </c>
      <c r="J201" s="37">
        <f>H201*I201</f>
        <v>960000</v>
      </c>
      <c r="K201" s="61"/>
      <c r="L201" s="36"/>
      <c r="M201" s="37"/>
      <c r="N201" s="37"/>
      <c r="O201" s="37"/>
      <c r="P201" s="61"/>
      <c r="Q201" s="61"/>
      <c r="R201" s="61"/>
      <c r="S201" s="37"/>
      <c r="T201" s="61"/>
      <c r="U201" s="61"/>
      <c r="V201" s="79"/>
      <c r="W201" s="37">
        <f t="shared" si="11"/>
        <v>960000</v>
      </c>
      <c r="X201" s="61"/>
      <c r="Y201" s="61">
        <f t="shared" si="12"/>
        <v>960000</v>
      </c>
      <c r="Z201" s="90">
        <v>0.01</v>
      </c>
      <c r="AA201" s="91">
        <f t="shared" si="13"/>
        <v>96</v>
      </c>
    </row>
    <row r="202" spans="1:27" s="48" customFormat="1" x14ac:dyDescent="0.45">
      <c r="A202" s="111"/>
      <c r="B202" s="93"/>
      <c r="C202" s="44"/>
      <c r="D202" s="44"/>
      <c r="E202" s="44"/>
      <c r="F202" s="44"/>
      <c r="G202" s="44"/>
      <c r="H202" s="44"/>
      <c r="I202" s="44"/>
      <c r="J202" s="44"/>
      <c r="K202" s="44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1:27" x14ac:dyDescent="0.45">
      <c r="A203" s="88">
        <v>57</v>
      </c>
      <c r="B203" s="89" t="s">
        <v>60</v>
      </c>
      <c r="C203" s="37"/>
      <c r="D203" s="37">
        <v>0</v>
      </c>
      <c r="E203" s="37">
        <v>2</v>
      </c>
      <c r="F203" s="37">
        <v>0</v>
      </c>
      <c r="G203" s="37">
        <v>2</v>
      </c>
      <c r="H203" s="37">
        <f t="shared" si="10"/>
        <v>200</v>
      </c>
      <c r="I203" s="61">
        <v>150</v>
      </c>
      <c r="J203" s="37">
        <f>H203*I203</f>
        <v>30000</v>
      </c>
      <c r="K203" s="61">
        <v>1</v>
      </c>
      <c r="L203" s="36" t="s">
        <v>62</v>
      </c>
      <c r="M203" s="37" t="s">
        <v>68</v>
      </c>
      <c r="N203" s="37">
        <v>2</v>
      </c>
      <c r="O203" s="37">
        <v>105</v>
      </c>
      <c r="P203" s="61">
        <v>100</v>
      </c>
      <c r="Q203" s="61">
        <v>6800</v>
      </c>
      <c r="R203" s="61">
        <f>O203*Q203</f>
        <v>714000</v>
      </c>
      <c r="S203" s="37">
        <v>16</v>
      </c>
      <c r="T203" s="61">
        <v>72</v>
      </c>
      <c r="U203" s="61">
        <f>R203*T203/100</f>
        <v>514080</v>
      </c>
      <c r="V203" s="79">
        <f>R203-U203</f>
        <v>199920</v>
      </c>
      <c r="W203" s="37">
        <f t="shared" si="11"/>
        <v>229920</v>
      </c>
      <c r="X203" s="61"/>
      <c r="Y203" s="61">
        <f t="shared" si="12"/>
        <v>229920</v>
      </c>
      <c r="Z203" s="90">
        <v>0.02</v>
      </c>
      <c r="AA203" s="91">
        <f t="shared" si="13"/>
        <v>45.984000000000009</v>
      </c>
    </row>
    <row r="204" spans="1:27" x14ac:dyDescent="0.45">
      <c r="A204" s="88"/>
      <c r="B204" s="89" t="s">
        <v>60</v>
      </c>
      <c r="C204" s="37"/>
      <c r="D204" s="37">
        <v>17</v>
      </c>
      <c r="E204" s="37">
        <v>0</v>
      </c>
      <c r="F204" s="37">
        <v>0</v>
      </c>
      <c r="G204" s="37">
        <v>1</v>
      </c>
      <c r="H204" s="37">
        <f t="shared" ref="H204:H237" si="15">+(D204*400)+E204*100+F204</f>
        <v>6800</v>
      </c>
      <c r="I204" s="61">
        <v>100</v>
      </c>
      <c r="J204" s="37">
        <f>H204*I204</f>
        <v>680000</v>
      </c>
      <c r="K204" s="61"/>
      <c r="L204" s="36"/>
      <c r="M204" s="37"/>
      <c r="N204" s="37"/>
      <c r="O204" s="37"/>
      <c r="P204" s="61"/>
      <c r="Q204" s="61"/>
      <c r="R204" s="61"/>
      <c r="S204" s="37"/>
      <c r="T204" s="61"/>
      <c r="U204" s="61"/>
      <c r="V204" s="79"/>
      <c r="W204" s="37">
        <f t="shared" ref="W204:W237" si="16">V204+J204</f>
        <v>680000</v>
      </c>
      <c r="X204" s="61"/>
      <c r="Y204" s="61">
        <f t="shared" ref="Y204:Y237" si="17">W204</f>
        <v>680000</v>
      </c>
      <c r="Z204" s="90">
        <v>0.01</v>
      </c>
      <c r="AA204" s="91">
        <f t="shared" ref="AA204:AA237" si="18">Y204*Z204/100</f>
        <v>68</v>
      </c>
    </row>
    <row r="205" spans="1:27" s="48" customFormat="1" x14ac:dyDescent="0.45">
      <c r="A205" s="111"/>
      <c r="B205" s="93"/>
      <c r="C205" s="44"/>
      <c r="D205" s="44"/>
      <c r="E205" s="44"/>
      <c r="F205" s="44"/>
      <c r="G205" s="44"/>
      <c r="H205" s="44"/>
      <c r="I205" s="44"/>
      <c r="J205" s="44"/>
      <c r="K205" s="44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1:27" x14ac:dyDescent="0.45">
      <c r="A206" s="88">
        <v>58</v>
      </c>
      <c r="B206" s="89" t="s">
        <v>60</v>
      </c>
      <c r="C206" s="37"/>
      <c r="D206" s="37">
        <v>1</v>
      </c>
      <c r="E206" s="37">
        <v>0</v>
      </c>
      <c r="F206" s="37">
        <v>0</v>
      </c>
      <c r="G206" s="37">
        <v>2</v>
      </c>
      <c r="H206" s="37">
        <f t="shared" si="15"/>
        <v>400</v>
      </c>
      <c r="I206" s="61">
        <v>150</v>
      </c>
      <c r="J206" s="37">
        <f>H206*I206</f>
        <v>60000</v>
      </c>
      <c r="K206" s="61">
        <v>1</v>
      </c>
      <c r="L206" s="36" t="s">
        <v>62</v>
      </c>
      <c r="M206" s="37" t="s">
        <v>68</v>
      </c>
      <c r="N206" s="37">
        <v>2</v>
      </c>
      <c r="O206" s="37">
        <v>102</v>
      </c>
      <c r="P206" s="61">
        <v>100</v>
      </c>
      <c r="Q206" s="61">
        <v>6800</v>
      </c>
      <c r="R206" s="61">
        <f>O206*Q206</f>
        <v>693600</v>
      </c>
      <c r="S206" s="37">
        <v>36</v>
      </c>
      <c r="T206" s="61">
        <v>93</v>
      </c>
      <c r="U206" s="61">
        <f t="shared" ref="U206:U235" si="19">R206*T206/100</f>
        <v>645048</v>
      </c>
      <c r="V206" s="79">
        <f t="shared" ref="V206:V235" si="20">R206-U206</f>
        <v>48552</v>
      </c>
      <c r="W206" s="37">
        <f t="shared" si="16"/>
        <v>108552</v>
      </c>
      <c r="X206" s="61"/>
      <c r="Y206" s="61">
        <f t="shared" si="17"/>
        <v>108552</v>
      </c>
      <c r="Z206" s="90">
        <v>0.02</v>
      </c>
      <c r="AA206" s="91">
        <f t="shared" si="18"/>
        <v>21.7104</v>
      </c>
    </row>
    <row r="207" spans="1:27" x14ac:dyDescent="0.45">
      <c r="A207" s="88"/>
      <c r="B207" s="89" t="s">
        <v>60</v>
      </c>
      <c r="C207" s="37"/>
      <c r="D207" s="37">
        <v>1</v>
      </c>
      <c r="E207" s="37">
        <v>0</v>
      </c>
      <c r="F207" s="37">
        <v>0</v>
      </c>
      <c r="G207" s="37">
        <v>2</v>
      </c>
      <c r="H207" s="37">
        <f t="shared" si="15"/>
        <v>400</v>
      </c>
      <c r="I207" s="61">
        <v>150</v>
      </c>
      <c r="J207" s="37">
        <f>H207*I207</f>
        <v>60000</v>
      </c>
      <c r="K207" s="61">
        <v>1</v>
      </c>
      <c r="L207" s="36" t="s">
        <v>62</v>
      </c>
      <c r="M207" s="37" t="s">
        <v>68</v>
      </c>
      <c r="N207" s="37">
        <v>2</v>
      </c>
      <c r="O207" s="37">
        <v>102</v>
      </c>
      <c r="P207" s="61">
        <v>100</v>
      </c>
      <c r="Q207" s="61">
        <v>6800</v>
      </c>
      <c r="R207" s="61">
        <f>O207*Q207</f>
        <v>693600</v>
      </c>
      <c r="S207" s="37">
        <v>36</v>
      </c>
      <c r="T207" s="61">
        <v>93</v>
      </c>
      <c r="U207" s="61">
        <f t="shared" si="19"/>
        <v>645048</v>
      </c>
      <c r="V207" s="79">
        <f t="shared" si="20"/>
        <v>48552</v>
      </c>
      <c r="W207" s="37">
        <f t="shared" si="16"/>
        <v>108552</v>
      </c>
      <c r="X207" s="61"/>
      <c r="Y207" s="61">
        <f t="shared" si="17"/>
        <v>108552</v>
      </c>
      <c r="Z207" s="90">
        <v>0.02</v>
      </c>
      <c r="AA207" s="91">
        <f t="shared" si="18"/>
        <v>21.7104</v>
      </c>
    </row>
    <row r="208" spans="1:27" x14ac:dyDescent="0.45">
      <c r="A208" s="88"/>
      <c r="B208" s="89" t="s">
        <v>60</v>
      </c>
      <c r="C208" s="37"/>
      <c r="D208" s="37">
        <v>10</v>
      </c>
      <c r="E208" s="37">
        <v>0</v>
      </c>
      <c r="F208" s="37">
        <v>0</v>
      </c>
      <c r="G208" s="37">
        <v>1</v>
      </c>
      <c r="H208" s="37">
        <f t="shared" si="15"/>
        <v>4000</v>
      </c>
      <c r="I208" s="61">
        <v>100</v>
      </c>
      <c r="J208" s="37">
        <f>H208*I208</f>
        <v>400000</v>
      </c>
      <c r="K208" s="61"/>
      <c r="L208" s="36"/>
      <c r="M208" s="37"/>
      <c r="N208" s="37"/>
      <c r="O208" s="37"/>
      <c r="P208" s="61"/>
      <c r="Q208" s="61"/>
      <c r="R208" s="61"/>
      <c r="S208" s="37"/>
      <c r="T208" s="61"/>
      <c r="U208" s="61"/>
      <c r="V208" s="79"/>
      <c r="W208" s="37">
        <f t="shared" si="16"/>
        <v>400000</v>
      </c>
      <c r="X208" s="61"/>
      <c r="Y208" s="61">
        <f t="shared" si="17"/>
        <v>400000</v>
      </c>
      <c r="Z208" s="90">
        <v>0.01</v>
      </c>
      <c r="AA208" s="91">
        <f t="shared" si="18"/>
        <v>40</v>
      </c>
    </row>
    <row r="209" spans="1:27" x14ac:dyDescent="0.45">
      <c r="A209" s="88"/>
      <c r="B209" s="89" t="s">
        <v>60</v>
      </c>
      <c r="C209" s="37"/>
      <c r="D209" s="37">
        <v>8</v>
      </c>
      <c r="E209" s="37">
        <v>0</v>
      </c>
      <c r="F209" s="37">
        <v>0</v>
      </c>
      <c r="G209" s="37">
        <v>1</v>
      </c>
      <c r="H209" s="37">
        <f t="shared" si="15"/>
        <v>3200</v>
      </c>
      <c r="I209" s="61">
        <v>100</v>
      </c>
      <c r="J209" s="37">
        <f>H209*I209</f>
        <v>320000</v>
      </c>
      <c r="K209" s="61"/>
      <c r="L209" s="36"/>
      <c r="M209" s="37"/>
      <c r="N209" s="37"/>
      <c r="O209" s="37"/>
      <c r="P209" s="61"/>
      <c r="Q209" s="61"/>
      <c r="R209" s="61"/>
      <c r="S209" s="37"/>
      <c r="T209" s="61"/>
      <c r="U209" s="61"/>
      <c r="V209" s="79"/>
      <c r="W209" s="37">
        <f t="shared" si="16"/>
        <v>320000</v>
      </c>
      <c r="X209" s="61"/>
      <c r="Y209" s="61">
        <f t="shared" si="17"/>
        <v>320000</v>
      </c>
      <c r="Z209" s="90">
        <v>0.01</v>
      </c>
      <c r="AA209" s="91">
        <f t="shared" si="18"/>
        <v>32</v>
      </c>
    </row>
    <row r="210" spans="1:27" s="48" customFormat="1" x14ac:dyDescent="0.45">
      <c r="A210" s="111"/>
      <c r="B210" s="93"/>
      <c r="C210" s="44"/>
      <c r="D210" s="44"/>
      <c r="E210" s="44"/>
      <c r="F210" s="44"/>
      <c r="G210" s="44"/>
      <c r="H210" s="44"/>
      <c r="I210" s="44"/>
      <c r="J210" s="44"/>
      <c r="K210" s="44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1:27" x14ac:dyDescent="0.45">
      <c r="A211" s="88">
        <v>59</v>
      </c>
      <c r="B211" s="89" t="s">
        <v>60</v>
      </c>
      <c r="C211" s="37"/>
      <c r="D211" s="37">
        <v>1</v>
      </c>
      <c r="E211" s="37">
        <v>0</v>
      </c>
      <c r="F211" s="37">
        <v>0</v>
      </c>
      <c r="G211" s="37">
        <v>2</v>
      </c>
      <c r="H211" s="37">
        <f t="shared" si="15"/>
        <v>400</v>
      </c>
      <c r="I211" s="61">
        <v>150</v>
      </c>
      <c r="J211" s="37">
        <f>H211*I211</f>
        <v>60000</v>
      </c>
      <c r="K211" s="61">
        <v>1</v>
      </c>
      <c r="L211" s="36" t="s">
        <v>15</v>
      </c>
      <c r="M211" s="37" t="s">
        <v>68</v>
      </c>
      <c r="N211" s="37">
        <v>2</v>
      </c>
      <c r="O211" s="37">
        <v>108</v>
      </c>
      <c r="P211" s="61">
        <v>100</v>
      </c>
      <c r="Q211" s="61">
        <v>6800</v>
      </c>
      <c r="R211" s="61">
        <f>O211*Q211</f>
        <v>734400</v>
      </c>
      <c r="S211" s="37">
        <v>46</v>
      </c>
      <c r="T211" s="61">
        <v>93</v>
      </c>
      <c r="U211" s="61">
        <f t="shared" si="19"/>
        <v>682992</v>
      </c>
      <c r="V211" s="79">
        <f t="shared" si="20"/>
        <v>51408</v>
      </c>
      <c r="W211" s="37">
        <f t="shared" si="16"/>
        <v>111408</v>
      </c>
      <c r="X211" s="61"/>
      <c r="Y211" s="61">
        <f t="shared" si="17"/>
        <v>111408</v>
      </c>
      <c r="Z211" s="90">
        <v>0.02</v>
      </c>
      <c r="AA211" s="91">
        <f t="shared" si="18"/>
        <v>22.281599999999997</v>
      </c>
    </row>
    <row r="212" spans="1:27" x14ac:dyDescent="0.45">
      <c r="A212" s="88"/>
      <c r="B212" s="89"/>
      <c r="C212" s="37"/>
      <c r="D212" s="37"/>
      <c r="E212" s="37"/>
      <c r="F212" s="37"/>
      <c r="G212" s="37"/>
      <c r="H212" s="37">
        <f t="shared" si="15"/>
        <v>0</v>
      </c>
      <c r="I212" s="61"/>
      <c r="J212" s="37"/>
      <c r="K212" s="61"/>
      <c r="L212" s="36"/>
      <c r="M212" s="37" t="s">
        <v>68</v>
      </c>
      <c r="N212" s="37">
        <v>2</v>
      </c>
      <c r="O212" s="37">
        <v>108</v>
      </c>
      <c r="P212" s="61">
        <v>100</v>
      </c>
      <c r="Q212" s="61">
        <v>6800</v>
      </c>
      <c r="R212" s="61">
        <f>O212*Q212</f>
        <v>734400</v>
      </c>
      <c r="S212" s="37">
        <v>46</v>
      </c>
      <c r="T212" s="61">
        <v>93</v>
      </c>
      <c r="U212" s="61">
        <f t="shared" si="19"/>
        <v>682992</v>
      </c>
      <c r="V212" s="79">
        <f t="shared" si="20"/>
        <v>51408</v>
      </c>
      <c r="W212" s="37">
        <f t="shared" si="16"/>
        <v>51408</v>
      </c>
      <c r="X212" s="61"/>
      <c r="Y212" s="61">
        <f t="shared" si="17"/>
        <v>51408</v>
      </c>
      <c r="Z212" s="90">
        <v>0.02</v>
      </c>
      <c r="AA212" s="91">
        <f t="shared" si="18"/>
        <v>10.281600000000001</v>
      </c>
    </row>
    <row r="213" spans="1:27" x14ac:dyDescent="0.45">
      <c r="A213" s="88"/>
      <c r="B213" s="89" t="s">
        <v>60</v>
      </c>
      <c r="C213" s="37"/>
      <c r="D213" s="37">
        <v>25</v>
      </c>
      <c r="E213" s="37">
        <v>0</v>
      </c>
      <c r="F213" s="37">
        <v>0</v>
      </c>
      <c r="G213" s="37">
        <v>1</v>
      </c>
      <c r="H213" s="37">
        <f t="shared" si="15"/>
        <v>10000</v>
      </c>
      <c r="I213" s="61">
        <v>100</v>
      </c>
      <c r="J213" s="37">
        <f>H213*I213</f>
        <v>1000000</v>
      </c>
      <c r="K213" s="61"/>
      <c r="L213" s="36"/>
      <c r="M213" s="37"/>
      <c r="N213" s="37"/>
      <c r="O213" s="37"/>
      <c r="P213" s="61"/>
      <c r="Q213" s="61"/>
      <c r="R213" s="61"/>
      <c r="S213" s="37"/>
      <c r="T213" s="61"/>
      <c r="U213" s="61"/>
      <c r="V213" s="79"/>
      <c r="W213" s="37">
        <f t="shared" si="16"/>
        <v>1000000</v>
      </c>
      <c r="X213" s="61"/>
      <c r="Y213" s="61">
        <f t="shared" si="17"/>
        <v>1000000</v>
      </c>
      <c r="Z213" s="90">
        <v>0.01</v>
      </c>
      <c r="AA213" s="91">
        <f t="shared" si="18"/>
        <v>100</v>
      </c>
    </row>
    <row r="214" spans="1:27" x14ac:dyDescent="0.45">
      <c r="A214" s="88"/>
      <c r="B214" s="89" t="s">
        <v>60</v>
      </c>
      <c r="C214" s="37"/>
      <c r="D214" s="37">
        <v>8</v>
      </c>
      <c r="E214" s="37">
        <v>0</v>
      </c>
      <c r="F214" s="37">
        <v>0</v>
      </c>
      <c r="G214" s="37">
        <v>1</v>
      </c>
      <c r="H214" s="37">
        <f t="shared" si="15"/>
        <v>3200</v>
      </c>
      <c r="I214" s="61">
        <v>100</v>
      </c>
      <c r="J214" s="37">
        <f>H214*I214</f>
        <v>320000</v>
      </c>
      <c r="K214" s="61"/>
      <c r="L214" s="36"/>
      <c r="M214" s="37"/>
      <c r="N214" s="37"/>
      <c r="O214" s="37"/>
      <c r="P214" s="61"/>
      <c r="Q214" s="61"/>
      <c r="R214" s="61"/>
      <c r="S214" s="37"/>
      <c r="T214" s="61"/>
      <c r="U214" s="61"/>
      <c r="V214" s="79"/>
      <c r="W214" s="37">
        <f t="shared" si="16"/>
        <v>320000</v>
      </c>
      <c r="X214" s="61"/>
      <c r="Y214" s="61">
        <f t="shared" si="17"/>
        <v>320000</v>
      </c>
      <c r="Z214" s="90">
        <v>0.01</v>
      </c>
      <c r="AA214" s="91">
        <f t="shared" si="18"/>
        <v>32</v>
      </c>
    </row>
    <row r="215" spans="1:27" s="48" customFormat="1" x14ac:dyDescent="0.45">
      <c r="A215" s="111"/>
      <c r="B215" s="93"/>
      <c r="C215" s="44"/>
      <c r="D215" s="44"/>
      <c r="E215" s="44"/>
      <c r="F215" s="44"/>
      <c r="G215" s="44"/>
      <c r="H215" s="44"/>
      <c r="I215" s="44"/>
      <c r="J215" s="44"/>
      <c r="K215" s="44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1:27" x14ac:dyDescent="0.45">
      <c r="A216" s="113">
        <v>60</v>
      </c>
      <c r="B216" s="89" t="s">
        <v>60</v>
      </c>
      <c r="C216" s="37"/>
      <c r="D216" s="37">
        <v>6</v>
      </c>
      <c r="E216" s="37">
        <v>0</v>
      </c>
      <c r="F216" s="37">
        <v>0</v>
      </c>
      <c r="G216" s="37">
        <v>1</v>
      </c>
      <c r="H216" s="37">
        <f t="shared" si="15"/>
        <v>2400</v>
      </c>
      <c r="I216" s="61">
        <v>100</v>
      </c>
      <c r="J216" s="37">
        <f>H216*I216</f>
        <v>240000</v>
      </c>
      <c r="K216" s="61"/>
      <c r="L216" s="36"/>
      <c r="M216" s="37"/>
      <c r="N216" s="37"/>
      <c r="O216" s="37"/>
      <c r="P216" s="61"/>
      <c r="Q216" s="61"/>
      <c r="R216" s="61"/>
      <c r="S216" s="37"/>
      <c r="T216" s="61"/>
      <c r="U216" s="61"/>
      <c r="V216" s="79"/>
      <c r="W216" s="37">
        <f t="shared" si="16"/>
        <v>240000</v>
      </c>
      <c r="X216" s="61"/>
      <c r="Y216" s="61">
        <f t="shared" si="17"/>
        <v>240000</v>
      </c>
      <c r="Z216" s="90">
        <v>0.01</v>
      </c>
      <c r="AA216" s="91">
        <f t="shared" si="18"/>
        <v>24</v>
      </c>
    </row>
    <row r="217" spans="1:27" s="48" customFormat="1" x14ac:dyDescent="0.45">
      <c r="A217" s="111"/>
      <c r="B217" s="93"/>
      <c r="C217" s="44"/>
      <c r="D217" s="44"/>
      <c r="E217" s="44"/>
      <c r="F217" s="44"/>
      <c r="G217" s="44"/>
      <c r="H217" s="44"/>
      <c r="I217" s="44"/>
      <c r="J217" s="44"/>
      <c r="K217" s="44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1:27" x14ac:dyDescent="0.45">
      <c r="A218" s="88">
        <v>61</v>
      </c>
      <c r="B218" s="89" t="s">
        <v>60</v>
      </c>
      <c r="C218" s="37"/>
      <c r="D218" s="37">
        <v>1</v>
      </c>
      <c r="E218" s="37">
        <v>0</v>
      </c>
      <c r="F218" s="37">
        <v>0</v>
      </c>
      <c r="G218" s="37">
        <v>2</v>
      </c>
      <c r="H218" s="37">
        <f t="shared" si="15"/>
        <v>400</v>
      </c>
      <c r="I218" s="61">
        <v>150</v>
      </c>
      <c r="J218" s="37">
        <f>H218*I218</f>
        <v>60000</v>
      </c>
      <c r="K218" s="61">
        <v>1</v>
      </c>
      <c r="L218" s="36" t="s">
        <v>62</v>
      </c>
      <c r="M218" s="37" t="s">
        <v>68</v>
      </c>
      <c r="N218" s="37">
        <v>2</v>
      </c>
      <c r="O218" s="37">
        <v>105</v>
      </c>
      <c r="P218" s="61">
        <v>100</v>
      </c>
      <c r="Q218" s="61">
        <v>6800</v>
      </c>
      <c r="R218" s="61">
        <f>O218*Q218</f>
        <v>714000</v>
      </c>
      <c r="S218" s="37">
        <v>41</v>
      </c>
      <c r="T218" s="61">
        <v>93</v>
      </c>
      <c r="U218" s="61">
        <f t="shared" si="19"/>
        <v>664020</v>
      </c>
      <c r="V218" s="79">
        <f t="shared" si="20"/>
        <v>49980</v>
      </c>
      <c r="W218" s="37">
        <f t="shared" si="16"/>
        <v>109980</v>
      </c>
      <c r="X218" s="61"/>
      <c r="Y218" s="61">
        <f t="shared" si="17"/>
        <v>109980</v>
      </c>
      <c r="Z218" s="90">
        <v>0.02</v>
      </c>
      <c r="AA218" s="91">
        <f t="shared" si="18"/>
        <v>21.995999999999999</v>
      </c>
    </row>
    <row r="219" spans="1:27" x14ac:dyDescent="0.45">
      <c r="A219" s="88"/>
      <c r="B219" s="89"/>
      <c r="C219" s="37"/>
      <c r="D219" s="37"/>
      <c r="E219" s="37"/>
      <c r="F219" s="37"/>
      <c r="G219" s="37"/>
      <c r="H219" s="37">
        <f t="shared" si="15"/>
        <v>0</v>
      </c>
      <c r="I219" s="61"/>
      <c r="J219" s="37">
        <f>H219*I219</f>
        <v>0</v>
      </c>
      <c r="K219" s="61"/>
      <c r="L219" s="36"/>
      <c r="M219" s="37" t="s">
        <v>68</v>
      </c>
      <c r="N219" s="37">
        <v>2</v>
      </c>
      <c r="O219" s="37">
        <v>8</v>
      </c>
      <c r="P219" s="61">
        <v>100</v>
      </c>
      <c r="Q219" s="61">
        <v>6800</v>
      </c>
      <c r="R219" s="61">
        <f>O219*Q219</f>
        <v>54400</v>
      </c>
      <c r="S219" s="37">
        <v>41</v>
      </c>
      <c r="T219" s="61">
        <v>93</v>
      </c>
      <c r="U219" s="61">
        <f t="shared" si="19"/>
        <v>50592</v>
      </c>
      <c r="V219" s="79">
        <f t="shared" si="20"/>
        <v>3808</v>
      </c>
      <c r="W219" s="37">
        <f t="shared" si="16"/>
        <v>3808</v>
      </c>
      <c r="X219" s="61"/>
      <c r="Y219" s="61">
        <f t="shared" si="17"/>
        <v>3808</v>
      </c>
      <c r="Z219" s="90">
        <v>0.02</v>
      </c>
      <c r="AA219" s="91">
        <f t="shared" si="18"/>
        <v>0.76159999999999994</v>
      </c>
    </row>
    <row r="220" spans="1:27" s="48" customFormat="1" x14ac:dyDescent="0.45">
      <c r="A220" s="111"/>
      <c r="B220" s="93"/>
      <c r="C220" s="44"/>
      <c r="D220" s="44"/>
      <c r="E220" s="44"/>
      <c r="F220" s="44"/>
      <c r="G220" s="44"/>
      <c r="H220" s="44"/>
      <c r="I220" s="44"/>
      <c r="J220" s="44"/>
      <c r="K220" s="44"/>
      <c r="L220" s="43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1:27" x14ac:dyDescent="0.45">
      <c r="A221" s="88">
        <v>62</v>
      </c>
      <c r="B221" s="89" t="s">
        <v>60</v>
      </c>
      <c r="C221" s="37"/>
      <c r="D221" s="37">
        <v>1</v>
      </c>
      <c r="E221" s="37">
        <v>0</v>
      </c>
      <c r="F221" s="37">
        <v>0</v>
      </c>
      <c r="G221" s="37">
        <v>2</v>
      </c>
      <c r="H221" s="37">
        <f t="shared" si="15"/>
        <v>400</v>
      </c>
      <c r="I221" s="61">
        <v>150</v>
      </c>
      <c r="J221" s="37">
        <f>H221*I221</f>
        <v>60000</v>
      </c>
      <c r="K221" s="61">
        <v>1</v>
      </c>
      <c r="L221" s="36" t="s">
        <v>62</v>
      </c>
      <c r="M221" s="37" t="s">
        <v>68</v>
      </c>
      <c r="N221" s="37">
        <v>2</v>
      </c>
      <c r="O221" s="37">
        <v>143</v>
      </c>
      <c r="P221" s="61">
        <v>100</v>
      </c>
      <c r="Q221" s="61">
        <v>6800</v>
      </c>
      <c r="R221" s="61">
        <f>O221*Q221</f>
        <v>972400</v>
      </c>
      <c r="S221" s="37">
        <v>21</v>
      </c>
      <c r="T221" s="61">
        <v>93</v>
      </c>
      <c r="U221" s="61">
        <f t="shared" si="19"/>
        <v>904332</v>
      </c>
      <c r="V221" s="79">
        <f t="shared" si="20"/>
        <v>68068</v>
      </c>
      <c r="W221" s="37">
        <f t="shared" si="16"/>
        <v>128068</v>
      </c>
      <c r="X221" s="61"/>
      <c r="Y221" s="61">
        <f t="shared" si="17"/>
        <v>128068</v>
      </c>
      <c r="Z221" s="90">
        <v>0.02</v>
      </c>
      <c r="AA221" s="91">
        <f t="shared" si="18"/>
        <v>25.613600000000002</v>
      </c>
    </row>
    <row r="222" spans="1:27" x14ac:dyDescent="0.45">
      <c r="A222" s="88"/>
      <c r="B222" s="89" t="s">
        <v>60</v>
      </c>
      <c r="C222" s="37"/>
      <c r="D222" s="37">
        <v>30</v>
      </c>
      <c r="E222" s="37">
        <v>0</v>
      </c>
      <c r="F222" s="37">
        <v>0</v>
      </c>
      <c r="G222" s="37">
        <v>1</v>
      </c>
      <c r="H222" s="37">
        <f t="shared" si="15"/>
        <v>12000</v>
      </c>
      <c r="I222" s="61">
        <v>100</v>
      </c>
      <c r="J222" s="37">
        <f>H222*I222</f>
        <v>1200000</v>
      </c>
      <c r="K222" s="61"/>
      <c r="L222" s="36"/>
      <c r="M222" s="37"/>
      <c r="N222" s="37"/>
      <c r="O222" s="37"/>
      <c r="P222" s="61"/>
      <c r="Q222" s="61"/>
      <c r="R222" s="61"/>
      <c r="S222" s="37"/>
      <c r="T222" s="61"/>
      <c r="U222" s="61"/>
      <c r="V222" s="79"/>
      <c r="W222" s="37">
        <f t="shared" si="16"/>
        <v>1200000</v>
      </c>
      <c r="X222" s="61"/>
      <c r="Y222" s="61">
        <f t="shared" si="17"/>
        <v>1200000</v>
      </c>
      <c r="Z222" s="90">
        <v>0.01</v>
      </c>
      <c r="AA222" s="91">
        <f t="shared" si="18"/>
        <v>120</v>
      </c>
    </row>
    <row r="223" spans="1:27" s="48" customFormat="1" x14ac:dyDescent="0.45">
      <c r="A223" s="111"/>
      <c r="B223" s="93"/>
      <c r="C223" s="44"/>
      <c r="D223" s="44"/>
      <c r="E223" s="44"/>
      <c r="F223" s="44"/>
      <c r="G223" s="44"/>
      <c r="H223" s="44"/>
      <c r="I223" s="44"/>
      <c r="J223" s="44"/>
      <c r="K223" s="44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1:27" x14ac:dyDescent="0.45">
      <c r="A224" s="88">
        <v>63</v>
      </c>
      <c r="B224" s="89" t="s">
        <v>60</v>
      </c>
      <c r="C224" s="37"/>
      <c r="D224" s="37">
        <v>5</v>
      </c>
      <c r="E224" s="37">
        <v>0</v>
      </c>
      <c r="F224" s="37">
        <v>0</v>
      </c>
      <c r="G224" s="37">
        <v>2</v>
      </c>
      <c r="H224" s="37">
        <f t="shared" si="15"/>
        <v>2000</v>
      </c>
      <c r="I224" s="61">
        <v>150</v>
      </c>
      <c r="J224" s="37">
        <f>H224*I224</f>
        <v>300000</v>
      </c>
      <c r="K224" s="61">
        <v>1</v>
      </c>
      <c r="L224" s="36" t="s">
        <v>15</v>
      </c>
      <c r="M224" s="37" t="s">
        <v>68</v>
      </c>
      <c r="N224" s="37">
        <v>2</v>
      </c>
      <c r="O224" s="37">
        <v>135</v>
      </c>
      <c r="P224" s="61">
        <v>100</v>
      </c>
      <c r="Q224" s="61">
        <v>6800</v>
      </c>
      <c r="R224" s="61">
        <f>O224*Q224</f>
        <v>918000</v>
      </c>
      <c r="S224" s="37">
        <v>24</v>
      </c>
      <c r="T224" s="61">
        <v>93</v>
      </c>
      <c r="U224" s="61">
        <f t="shared" si="19"/>
        <v>853740</v>
      </c>
      <c r="V224" s="79">
        <f t="shared" si="20"/>
        <v>64260</v>
      </c>
      <c r="W224" s="37">
        <f t="shared" si="16"/>
        <v>364260</v>
      </c>
      <c r="X224" s="61"/>
      <c r="Y224" s="61">
        <f t="shared" si="17"/>
        <v>364260</v>
      </c>
      <c r="Z224" s="90">
        <v>0.02</v>
      </c>
      <c r="AA224" s="91">
        <f t="shared" si="18"/>
        <v>72.852000000000004</v>
      </c>
    </row>
    <row r="225" spans="1:27" x14ac:dyDescent="0.45">
      <c r="A225" s="113"/>
      <c r="B225" s="89" t="s">
        <v>60</v>
      </c>
      <c r="C225" s="37"/>
      <c r="D225" s="37">
        <v>13</v>
      </c>
      <c r="E225" s="37">
        <v>0</v>
      </c>
      <c r="F225" s="37">
        <v>0</v>
      </c>
      <c r="G225" s="37">
        <v>1</v>
      </c>
      <c r="H225" s="37">
        <f t="shared" si="15"/>
        <v>5200</v>
      </c>
      <c r="I225" s="61">
        <v>100</v>
      </c>
      <c r="J225" s="37">
        <f>H225*I225</f>
        <v>520000</v>
      </c>
      <c r="K225" s="61"/>
      <c r="L225" s="36"/>
      <c r="M225" s="37"/>
      <c r="N225" s="37"/>
      <c r="O225" s="37"/>
      <c r="P225" s="61"/>
      <c r="Q225" s="61"/>
      <c r="R225" s="61"/>
      <c r="S225" s="37"/>
      <c r="T225" s="61"/>
      <c r="U225" s="61"/>
      <c r="V225" s="79"/>
      <c r="W225" s="37">
        <f t="shared" si="16"/>
        <v>520000</v>
      </c>
      <c r="X225" s="61"/>
      <c r="Y225" s="61">
        <f t="shared" si="17"/>
        <v>520000</v>
      </c>
      <c r="Z225" s="90">
        <v>0.01</v>
      </c>
      <c r="AA225" s="91">
        <f t="shared" si="18"/>
        <v>52</v>
      </c>
    </row>
    <row r="226" spans="1:27" x14ac:dyDescent="0.45">
      <c r="A226" s="88"/>
      <c r="B226" s="89" t="s">
        <v>60</v>
      </c>
      <c r="C226" s="37"/>
      <c r="D226" s="37">
        <v>2</v>
      </c>
      <c r="E226" s="37">
        <v>0</v>
      </c>
      <c r="F226" s="37">
        <v>0</v>
      </c>
      <c r="G226" s="37">
        <v>1</v>
      </c>
      <c r="H226" s="37">
        <f t="shared" si="15"/>
        <v>800</v>
      </c>
      <c r="I226" s="61">
        <v>100</v>
      </c>
      <c r="J226" s="37">
        <f>H226*I226</f>
        <v>80000</v>
      </c>
      <c r="K226" s="61"/>
      <c r="L226" s="36"/>
      <c r="M226" s="37"/>
      <c r="N226" s="37"/>
      <c r="O226" s="37"/>
      <c r="P226" s="61"/>
      <c r="Q226" s="61"/>
      <c r="R226" s="61"/>
      <c r="S226" s="37"/>
      <c r="T226" s="61"/>
      <c r="U226" s="61"/>
      <c r="V226" s="79"/>
      <c r="W226" s="37">
        <f t="shared" si="16"/>
        <v>80000</v>
      </c>
      <c r="X226" s="61"/>
      <c r="Y226" s="61">
        <f t="shared" si="17"/>
        <v>80000</v>
      </c>
      <c r="Z226" s="90">
        <v>0.01</v>
      </c>
      <c r="AA226" s="91">
        <f t="shared" si="18"/>
        <v>8</v>
      </c>
    </row>
    <row r="227" spans="1:27" s="48" customFormat="1" x14ac:dyDescent="0.45">
      <c r="A227" s="111"/>
      <c r="B227" s="93"/>
      <c r="C227" s="44"/>
      <c r="D227" s="44"/>
      <c r="E227" s="44"/>
      <c r="F227" s="44"/>
      <c r="G227" s="44"/>
      <c r="H227" s="44"/>
      <c r="I227" s="44"/>
      <c r="J227" s="44"/>
      <c r="K227" s="44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1:27" x14ac:dyDescent="0.45">
      <c r="A228" s="88">
        <v>64</v>
      </c>
      <c r="B228" s="89" t="s">
        <v>60</v>
      </c>
      <c r="C228" s="37"/>
      <c r="D228" s="37">
        <v>0</v>
      </c>
      <c r="E228" s="37">
        <v>1</v>
      </c>
      <c r="F228" s="37">
        <v>0</v>
      </c>
      <c r="G228" s="37">
        <v>2</v>
      </c>
      <c r="H228" s="37">
        <f t="shared" si="15"/>
        <v>100</v>
      </c>
      <c r="I228" s="61">
        <v>150</v>
      </c>
      <c r="J228" s="37">
        <f>H228*I228</f>
        <v>15000</v>
      </c>
      <c r="K228" s="61">
        <v>1</v>
      </c>
      <c r="L228" s="36" t="s">
        <v>62</v>
      </c>
      <c r="M228" s="37" t="s">
        <v>68</v>
      </c>
      <c r="N228" s="37">
        <v>2</v>
      </c>
      <c r="O228" s="37">
        <v>143</v>
      </c>
      <c r="P228" s="61">
        <v>100</v>
      </c>
      <c r="Q228" s="61">
        <v>6800</v>
      </c>
      <c r="R228" s="61">
        <f>O228*Q228</f>
        <v>972400</v>
      </c>
      <c r="S228" s="37">
        <v>16</v>
      </c>
      <c r="T228" s="61">
        <v>72</v>
      </c>
      <c r="U228" s="61">
        <f t="shared" si="19"/>
        <v>700128</v>
      </c>
      <c r="V228" s="79">
        <f t="shared" si="20"/>
        <v>272272</v>
      </c>
      <c r="W228" s="37">
        <f t="shared" si="16"/>
        <v>287272</v>
      </c>
      <c r="X228" s="61"/>
      <c r="Y228" s="61">
        <f t="shared" si="17"/>
        <v>287272</v>
      </c>
      <c r="Z228" s="90">
        <v>0.02</v>
      </c>
      <c r="AA228" s="91">
        <f t="shared" si="18"/>
        <v>57.454400000000007</v>
      </c>
    </row>
    <row r="229" spans="1:27" x14ac:dyDescent="0.45">
      <c r="A229" s="88"/>
      <c r="B229" s="89" t="s">
        <v>60</v>
      </c>
      <c r="C229" s="37"/>
      <c r="D229" s="37">
        <v>5</v>
      </c>
      <c r="E229" s="37">
        <v>0</v>
      </c>
      <c r="F229" s="37">
        <v>0</v>
      </c>
      <c r="G229" s="37">
        <v>1</v>
      </c>
      <c r="H229" s="37">
        <f t="shared" si="15"/>
        <v>2000</v>
      </c>
      <c r="I229" s="61">
        <v>100</v>
      </c>
      <c r="J229" s="37">
        <f>H229*I229</f>
        <v>200000</v>
      </c>
      <c r="K229" s="61"/>
      <c r="L229" s="36"/>
      <c r="M229" s="37"/>
      <c r="N229" s="37"/>
      <c r="O229" s="37"/>
      <c r="P229" s="61"/>
      <c r="Q229" s="61"/>
      <c r="R229" s="61"/>
      <c r="S229" s="37"/>
      <c r="T229" s="61"/>
      <c r="U229" s="61"/>
      <c r="V229" s="79"/>
      <c r="W229" s="37">
        <f t="shared" si="16"/>
        <v>200000</v>
      </c>
      <c r="X229" s="61"/>
      <c r="Y229" s="61">
        <f t="shared" si="17"/>
        <v>200000</v>
      </c>
      <c r="Z229" s="90">
        <v>0.01</v>
      </c>
      <c r="AA229" s="91">
        <f t="shared" si="18"/>
        <v>20</v>
      </c>
    </row>
    <row r="230" spans="1:27" x14ac:dyDescent="0.45">
      <c r="A230" s="88"/>
      <c r="B230" s="89" t="s">
        <v>60</v>
      </c>
      <c r="C230" s="37"/>
      <c r="D230" s="37">
        <v>15</v>
      </c>
      <c r="E230" s="37">
        <v>0</v>
      </c>
      <c r="F230" s="37">
        <v>0</v>
      </c>
      <c r="G230" s="37">
        <v>1</v>
      </c>
      <c r="H230" s="37">
        <f t="shared" si="15"/>
        <v>6000</v>
      </c>
      <c r="I230" s="61">
        <v>100</v>
      </c>
      <c r="J230" s="37">
        <f>H230*I230</f>
        <v>600000</v>
      </c>
      <c r="K230" s="61"/>
      <c r="L230" s="36"/>
      <c r="M230" s="37"/>
      <c r="N230" s="37"/>
      <c r="O230" s="37"/>
      <c r="P230" s="61"/>
      <c r="Q230" s="61"/>
      <c r="R230" s="61"/>
      <c r="S230" s="37"/>
      <c r="T230" s="61"/>
      <c r="U230" s="61"/>
      <c r="V230" s="79"/>
      <c r="W230" s="37">
        <f t="shared" si="16"/>
        <v>600000</v>
      </c>
      <c r="X230" s="61"/>
      <c r="Y230" s="61">
        <f t="shared" si="17"/>
        <v>600000</v>
      </c>
      <c r="Z230" s="90">
        <v>0.01</v>
      </c>
      <c r="AA230" s="91">
        <f t="shared" si="18"/>
        <v>60</v>
      </c>
    </row>
    <row r="231" spans="1:27" s="48" customFormat="1" x14ac:dyDescent="0.45">
      <c r="A231" s="111"/>
      <c r="B231" s="93"/>
      <c r="C231" s="44"/>
      <c r="D231" s="44"/>
      <c r="E231" s="44"/>
      <c r="F231" s="44"/>
      <c r="G231" s="44"/>
      <c r="H231" s="44"/>
      <c r="I231" s="44"/>
      <c r="J231" s="44"/>
      <c r="K231" s="44"/>
      <c r="L231" s="43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1:27" x14ac:dyDescent="0.45">
      <c r="A232" s="88">
        <v>65</v>
      </c>
      <c r="B232" s="89" t="s">
        <v>60</v>
      </c>
      <c r="C232" s="37"/>
      <c r="D232" s="37">
        <v>0</v>
      </c>
      <c r="E232" s="37">
        <v>2</v>
      </c>
      <c r="F232" s="37">
        <v>0</v>
      </c>
      <c r="G232" s="37">
        <v>2</v>
      </c>
      <c r="H232" s="37">
        <f t="shared" si="15"/>
        <v>200</v>
      </c>
      <c r="I232" s="61">
        <v>150</v>
      </c>
      <c r="J232" s="37">
        <f>H232*I232</f>
        <v>30000</v>
      </c>
      <c r="K232" s="61">
        <v>1</v>
      </c>
      <c r="L232" s="36" t="s">
        <v>62</v>
      </c>
      <c r="M232" s="37" t="s">
        <v>68</v>
      </c>
      <c r="N232" s="37">
        <v>2</v>
      </c>
      <c r="O232" s="37">
        <v>21</v>
      </c>
      <c r="P232" s="61">
        <v>100</v>
      </c>
      <c r="Q232" s="61">
        <v>6800</v>
      </c>
      <c r="R232" s="61">
        <f>O232*Q232</f>
        <v>142800</v>
      </c>
      <c r="S232" s="37">
        <v>18</v>
      </c>
      <c r="T232" s="61">
        <v>86</v>
      </c>
      <c r="U232" s="61">
        <f t="shared" si="19"/>
        <v>122808</v>
      </c>
      <c r="V232" s="79">
        <f t="shared" si="20"/>
        <v>19992</v>
      </c>
      <c r="W232" s="37">
        <f t="shared" si="16"/>
        <v>49992</v>
      </c>
      <c r="X232" s="61"/>
      <c r="Y232" s="61">
        <f t="shared" si="17"/>
        <v>49992</v>
      </c>
      <c r="Z232" s="90">
        <v>0.02</v>
      </c>
      <c r="AA232" s="91">
        <f t="shared" si="18"/>
        <v>9.9984000000000002</v>
      </c>
    </row>
    <row r="233" spans="1:27" s="48" customFormat="1" x14ac:dyDescent="0.45">
      <c r="A233" s="111"/>
      <c r="B233" s="93"/>
      <c r="C233" s="44"/>
      <c r="D233" s="44"/>
      <c r="E233" s="44"/>
      <c r="F233" s="44"/>
      <c r="G233" s="44"/>
      <c r="H233" s="44"/>
      <c r="I233" s="44"/>
      <c r="J233" s="44"/>
      <c r="K233" s="44"/>
      <c r="L233" s="43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1:27" x14ac:dyDescent="0.45">
      <c r="A234" s="88">
        <v>66</v>
      </c>
      <c r="B234" s="89" t="s">
        <v>60</v>
      </c>
      <c r="C234" s="37"/>
      <c r="D234" s="37">
        <v>0</v>
      </c>
      <c r="E234" s="37">
        <v>2</v>
      </c>
      <c r="F234" s="37">
        <v>0</v>
      </c>
      <c r="G234" s="37">
        <v>2</v>
      </c>
      <c r="H234" s="37">
        <f t="shared" si="15"/>
        <v>200</v>
      </c>
      <c r="I234" s="61">
        <v>150</v>
      </c>
      <c r="J234" s="37">
        <f>H234*I234</f>
        <v>30000</v>
      </c>
      <c r="K234" s="61">
        <v>1</v>
      </c>
      <c r="L234" s="36" t="s">
        <v>15</v>
      </c>
      <c r="M234" s="37" t="s">
        <v>193</v>
      </c>
      <c r="N234" s="37">
        <v>2</v>
      </c>
      <c r="O234" s="37">
        <v>108</v>
      </c>
      <c r="P234" s="61">
        <v>100</v>
      </c>
      <c r="Q234" s="61">
        <v>6800</v>
      </c>
      <c r="R234" s="61">
        <f>O234*Q234</f>
        <v>734400</v>
      </c>
      <c r="S234" s="37">
        <v>16</v>
      </c>
      <c r="T234" s="61">
        <v>55</v>
      </c>
      <c r="U234" s="61">
        <f t="shared" si="19"/>
        <v>403920</v>
      </c>
      <c r="V234" s="79">
        <f t="shared" si="20"/>
        <v>330480</v>
      </c>
      <c r="W234" s="37">
        <f t="shared" si="16"/>
        <v>360480</v>
      </c>
      <c r="X234" s="61"/>
      <c r="Y234" s="61">
        <f t="shared" si="17"/>
        <v>360480</v>
      </c>
      <c r="Z234" s="90">
        <v>0.02</v>
      </c>
      <c r="AA234" s="91">
        <f t="shared" si="18"/>
        <v>72.096000000000004</v>
      </c>
    </row>
    <row r="235" spans="1:27" x14ac:dyDescent="0.45">
      <c r="A235" s="88"/>
      <c r="B235" s="89"/>
      <c r="C235" s="37"/>
      <c r="D235" s="37"/>
      <c r="E235" s="37"/>
      <c r="F235" s="37"/>
      <c r="G235" s="37"/>
      <c r="H235" s="37">
        <f t="shared" si="15"/>
        <v>0</v>
      </c>
      <c r="I235" s="61"/>
      <c r="J235" s="37">
        <f>H235*I235</f>
        <v>0</v>
      </c>
      <c r="K235" s="61"/>
      <c r="L235" s="36"/>
      <c r="M235" s="37" t="s">
        <v>193</v>
      </c>
      <c r="N235" s="37">
        <v>2</v>
      </c>
      <c r="O235" s="37">
        <v>108</v>
      </c>
      <c r="P235" s="61">
        <v>100</v>
      </c>
      <c r="Q235" s="61">
        <v>6800</v>
      </c>
      <c r="R235" s="61">
        <f>O235*Q235</f>
        <v>734400</v>
      </c>
      <c r="S235" s="37">
        <v>16</v>
      </c>
      <c r="T235" s="61">
        <v>55</v>
      </c>
      <c r="U235" s="61">
        <f t="shared" si="19"/>
        <v>403920</v>
      </c>
      <c r="V235" s="79">
        <f t="shared" si="20"/>
        <v>330480</v>
      </c>
      <c r="W235" s="37">
        <f t="shared" si="16"/>
        <v>330480</v>
      </c>
      <c r="X235" s="61"/>
      <c r="Y235" s="61">
        <f t="shared" si="17"/>
        <v>330480</v>
      </c>
      <c r="Z235" s="90">
        <v>0.02</v>
      </c>
      <c r="AA235" s="91">
        <f t="shared" si="18"/>
        <v>66.096000000000004</v>
      </c>
    </row>
    <row r="236" spans="1:27" x14ac:dyDescent="0.45">
      <c r="A236" s="88"/>
      <c r="B236" s="89" t="s">
        <v>60</v>
      </c>
      <c r="C236" s="37"/>
      <c r="D236" s="37">
        <v>8</v>
      </c>
      <c r="E236" s="37">
        <v>0</v>
      </c>
      <c r="F236" s="37">
        <v>0</v>
      </c>
      <c r="G236" s="37">
        <v>1</v>
      </c>
      <c r="H236" s="37">
        <f t="shared" si="15"/>
        <v>3200</v>
      </c>
      <c r="I236" s="61">
        <v>100</v>
      </c>
      <c r="J236" s="37">
        <f>H236*I236</f>
        <v>320000</v>
      </c>
      <c r="K236" s="61"/>
      <c r="L236" s="36"/>
      <c r="M236" s="37"/>
      <c r="N236" s="37"/>
      <c r="O236" s="37"/>
      <c r="P236" s="61"/>
      <c r="Q236" s="61"/>
      <c r="R236" s="61"/>
      <c r="S236" s="37"/>
      <c r="T236" s="61"/>
      <c r="U236" s="61"/>
      <c r="V236" s="79"/>
      <c r="W236" s="37">
        <f t="shared" si="16"/>
        <v>320000</v>
      </c>
      <c r="X236" s="61"/>
      <c r="Y236" s="61">
        <f t="shared" si="17"/>
        <v>320000</v>
      </c>
      <c r="Z236" s="90">
        <v>0.01</v>
      </c>
      <c r="AA236" s="91">
        <f t="shared" si="18"/>
        <v>32</v>
      </c>
    </row>
    <row r="237" spans="1:27" x14ac:dyDescent="0.45">
      <c r="A237" s="88"/>
      <c r="B237" s="89" t="s">
        <v>60</v>
      </c>
      <c r="C237" s="37"/>
      <c r="D237" s="37">
        <v>5</v>
      </c>
      <c r="E237" s="37">
        <v>0</v>
      </c>
      <c r="F237" s="37">
        <v>0</v>
      </c>
      <c r="G237" s="37">
        <v>2</v>
      </c>
      <c r="H237" s="37">
        <f t="shared" si="15"/>
        <v>2000</v>
      </c>
      <c r="I237" s="61">
        <v>150</v>
      </c>
      <c r="J237" s="37">
        <f>H237*I237</f>
        <v>300000</v>
      </c>
      <c r="K237" s="61"/>
      <c r="L237" s="36"/>
      <c r="M237" s="37"/>
      <c r="N237" s="37"/>
      <c r="O237" s="37"/>
      <c r="P237" s="61"/>
      <c r="Q237" s="61"/>
      <c r="R237" s="61"/>
      <c r="S237" s="37"/>
      <c r="T237" s="61"/>
      <c r="U237" s="61"/>
      <c r="V237" s="79"/>
      <c r="W237" s="37">
        <f t="shared" si="16"/>
        <v>300000</v>
      </c>
      <c r="X237" s="61"/>
      <c r="Y237" s="61">
        <f t="shared" si="17"/>
        <v>300000</v>
      </c>
      <c r="Z237" s="90">
        <v>0.01</v>
      </c>
      <c r="AA237" s="91">
        <f t="shared" si="18"/>
        <v>30</v>
      </c>
    </row>
    <row r="238" spans="1:27" s="48" customFormat="1" x14ac:dyDescent="0.45">
      <c r="A238" s="111"/>
      <c r="B238" s="93"/>
      <c r="C238" s="44"/>
      <c r="D238" s="44"/>
      <c r="E238" s="44"/>
      <c r="F238" s="44"/>
      <c r="G238" s="44"/>
      <c r="H238" s="44"/>
      <c r="I238" s="44"/>
      <c r="J238" s="44"/>
      <c r="K238" s="44"/>
      <c r="L238" s="43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</sheetData>
  <mergeCells count="32">
    <mergeCell ref="A2:Z2"/>
    <mergeCell ref="A3:Z3"/>
    <mergeCell ref="A4:J4"/>
    <mergeCell ref="K4:U4"/>
    <mergeCell ref="V4:V9"/>
    <mergeCell ref="W4:W9"/>
    <mergeCell ref="X4:X9"/>
    <mergeCell ref="Y4:Y9"/>
    <mergeCell ref="Z4:Z9"/>
    <mergeCell ref="A5:A9"/>
    <mergeCell ref="O5:O9"/>
    <mergeCell ref="B5:B9"/>
    <mergeCell ref="C5:C9"/>
    <mergeCell ref="D5:F6"/>
    <mergeCell ref="G5:G9"/>
    <mergeCell ref="H5:H9"/>
    <mergeCell ref="I5:I9"/>
    <mergeCell ref="D7:D9"/>
    <mergeCell ref="E7:E9"/>
    <mergeCell ref="F7:F9"/>
    <mergeCell ref="J5:J9"/>
    <mergeCell ref="K5:K9"/>
    <mergeCell ref="L5:L9"/>
    <mergeCell ref="M5:M9"/>
    <mergeCell ref="N5:N9"/>
    <mergeCell ref="P5:P9"/>
    <mergeCell ref="Q5:Q9"/>
    <mergeCell ref="R5:R9"/>
    <mergeCell ref="S5:T5"/>
    <mergeCell ref="U5:U9"/>
    <mergeCell ref="S6:S9"/>
    <mergeCell ref="T6:T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8"/>
  <sheetViews>
    <sheetView tabSelected="1" topLeftCell="O1" workbookViewId="0">
      <selection activeCell="AA2" sqref="AA2"/>
    </sheetView>
  </sheetViews>
  <sheetFormatPr defaultColWidth="9.125" defaultRowHeight="18.75" x14ac:dyDescent="0.45"/>
  <cols>
    <col min="1" max="1" width="3.625" style="41" customWidth="1"/>
    <col min="2" max="2" width="6.5" style="122" customWidth="1"/>
    <col min="3" max="3" width="4.375" style="41" customWidth="1"/>
    <col min="4" max="5" width="4" style="41" customWidth="1"/>
    <col min="6" max="6" width="4.25" style="41" customWidth="1"/>
    <col min="7" max="7" width="3.625" style="41" customWidth="1"/>
    <col min="8" max="8" width="6" style="41" customWidth="1"/>
    <col min="9" max="9" width="4.875" style="41" customWidth="1"/>
    <col min="10" max="10" width="6.875" style="41" customWidth="1"/>
    <col min="11" max="11" width="3.875" style="41" customWidth="1"/>
    <col min="12" max="12" width="5.625" style="41" customWidth="1"/>
    <col min="13" max="13" width="6.375" style="41" customWidth="1"/>
    <col min="14" max="14" width="3.625" style="41" customWidth="1"/>
    <col min="15" max="15" width="5" style="41" customWidth="1"/>
    <col min="16" max="16" width="5.25" style="41" customWidth="1"/>
    <col min="17" max="17" width="5.625" style="41" customWidth="1"/>
    <col min="18" max="18" width="6.875" style="41" customWidth="1"/>
    <col min="19" max="19" width="5" style="41" customWidth="1"/>
    <col min="20" max="20" width="4.5" style="41" customWidth="1"/>
    <col min="21" max="21" width="6.875" style="41" customWidth="1"/>
    <col min="22" max="22" width="6.375" style="41" customWidth="1"/>
    <col min="23" max="23" width="7.25" style="41" customWidth="1"/>
    <col min="24" max="24" width="5.875" style="41" customWidth="1"/>
    <col min="25" max="26" width="7.25" style="41" customWidth="1"/>
    <col min="27" max="27" width="6.375" style="41" customWidth="1"/>
    <col min="28" max="256" width="9.125" style="41"/>
    <col min="257" max="257" width="3.625" style="41" customWidth="1"/>
    <col min="258" max="258" width="6.5" style="41" customWidth="1"/>
    <col min="259" max="259" width="4.375" style="41" customWidth="1"/>
    <col min="260" max="261" width="4" style="41" customWidth="1"/>
    <col min="262" max="262" width="4.25" style="41" customWidth="1"/>
    <col min="263" max="263" width="3.625" style="41" customWidth="1"/>
    <col min="264" max="264" width="6" style="41" customWidth="1"/>
    <col min="265" max="265" width="4.875" style="41" customWidth="1"/>
    <col min="266" max="266" width="6.875" style="41" customWidth="1"/>
    <col min="267" max="267" width="3.875" style="41" customWidth="1"/>
    <col min="268" max="268" width="5.625" style="41" customWidth="1"/>
    <col min="269" max="269" width="6.375" style="41" customWidth="1"/>
    <col min="270" max="270" width="3.625" style="41" customWidth="1"/>
    <col min="271" max="271" width="5" style="41" customWidth="1"/>
    <col min="272" max="272" width="5.25" style="41" customWidth="1"/>
    <col min="273" max="273" width="5.625" style="41" customWidth="1"/>
    <col min="274" max="274" width="6.875" style="41" customWidth="1"/>
    <col min="275" max="275" width="5" style="41" customWidth="1"/>
    <col min="276" max="276" width="4.5" style="41" customWidth="1"/>
    <col min="277" max="277" width="6.875" style="41" customWidth="1"/>
    <col min="278" max="278" width="6.375" style="41" customWidth="1"/>
    <col min="279" max="279" width="7.25" style="41" customWidth="1"/>
    <col min="280" max="280" width="5.875" style="41" customWidth="1"/>
    <col min="281" max="282" width="7.25" style="41" customWidth="1"/>
    <col min="283" max="283" width="6.375" style="41" customWidth="1"/>
    <col min="284" max="512" width="9.125" style="41"/>
    <col min="513" max="513" width="3.625" style="41" customWidth="1"/>
    <col min="514" max="514" width="6.5" style="41" customWidth="1"/>
    <col min="515" max="515" width="4.375" style="41" customWidth="1"/>
    <col min="516" max="517" width="4" style="41" customWidth="1"/>
    <col min="518" max="518" width="4.25" style="41" customWidth="1"/>
    <col min="519" max="519" width="3.625" style="41" customWidth="1"/>
    <col min="520" max="520" width="6" style="41" customWidth="1"/>
    <col min="521" max="521" width="4.875" style="41" customWidth="1"/>
    <col min="522" max="522" width="6.875" style="41" customWidth="1"/>
    <col min="523" max="523" width="3.875" style="41" customWidth="1"/>
    <col min="524" max="524" width="5.625" style="41" customWidth="1"/>
    <col min="525" max="525" width="6.375" style="41" customWidth="1"/>
    <col min="526" max="526" width="3.625" style="41" customWidth="1"/>
    <col min="527" max="527" width="5" style="41" customWidth="1"/>
    <col min="528" max="528" width="5.25" style="41" customWidth="1"/>
    <col min="529" max="529" width="5.625" style="41" customWidth="1"/>
    <col min="530" max="530" width="6.875" style="41" customWidth="1"/>
    <col min="531" max="531" width="5" style="41" customWidth="1"/>
    <col min="532" max="532" width="4.5" style="41" customWidth="1"/>
    <col min="533" max="533" width="6.875" style="41" customWidth="1"/>
    <col min="534" max="534" width="6.375" style="41" customWidth="1"/>
    <col min="535" max="535" width="7.25" style="41" customWidth="1"/>
    <col min="536" max="536" width="5.875" style="41" customWidth="1"/>
    <col min="537" max="538" width="7.25" style="41" customWidth="1"/>
    <col min="539" max="539" width="6.375" style="41" customWidth="1"/>
    <col min="540" max="768" width="9.125" style="41"/>
    <col min="769" max="769" width="3.625" style="41" customWidth="1"/>
    <col min="770" max="770" width="6.5" style="41" customWidth="1"/>
    <col min="771" max="771" width="4.375" style="41" customWidth="1"/>
    <col min="772" max="773" width="4" style="41" customWidth="1"/>
    <col min="774" max="774" width="4.25" style="41" customWidth="1"/>
    <col min="775" max="775" width="3.625" style="41" customWidth="1"/>
    <col min="776" max="776" width="6" style="41" customWidth="1"/>
    <col min="777" max="777" width="4.875" style="41" customWidth="1"/>
    <col min="778" max="778" width="6.875" style="41" customWidth="1"/>
    <col min="779" max="779" width="3.875" style="41" customWidth="1"/>
    <col min="780" max="780" width="5.625" style="41" customWidth="1"/>
    <col min="781" max="781" width="6.375" style="41" customWidth="1"/>
    <col min="782" max="782" width="3.625" style="41" customWidth="1"/>
    <col min="783" max="783" width="5" style="41" customWidth="1"/>
    <col min="784" max="784" width="5.25" style="41" customWidth="1"/>
    <col min="785" max="785" width="5.625" style="41" customWidth="1"/>
    <col min="786" max="786" width="6.875" style="41" customWidth="1"/>
    <col min="787" max="787" width="5" style="41" customWidth="1"/>
    <col min="788" max="788" width="4.5" style="41" customWidth="1"/>
    <col min="789" max="789" width="6.875" style="41" customWidth="1"/>
    <col min="790" max="790" width="6.375" style="41" customWidth="1"/>
    <col min="791" max="791" width="7.25" style="41" customWidth="1"/>
    <col min="792" max="792" width="5.875" style="41" customWidth="1"/>
    <col min="793" max="794" width="7.25" style="41" customWidth="1"/>
    <col min="795" max="795" width="6.375" style="41" customWidth="1"/>
    <col min="796" max="1024" width="9.125" style="41"/>
    <col min="1025" max="1025" width="3.625" style="41" customWidth="1"/>
    <col min="1026" max="1026" width="6.5" style="41" customWidth="1"/>
    <col min="1027" max="1027" width="4.375" style="41" customWidth="1"/>
    <col min="1028" max="1029" width="4" style="41" customWidth="1"/>
    <col min="1030" max="1030" width="4.25" style="41" customWidth="1"/>
    <col min="1031" max="1031" width="3.625" style="41" customWidth="1"/>
    <col min="1032" max="1032" width="6" style="41" customWidth="1"/>
    <col min="1033" max="1033" width="4.875" style="41" customWidth="1"/>
    <col min="1034" max="1034" width="6.875" style="41" customWidth="1"/>
    <col min="1035" max="1035" width="3.875" style="41" customWidth="1"/>
    <col min="1036" max="1036" width="5.625" style="41" customWidth="1"/>
    <col min="1037" max="1037" width="6.375" style="41" customWidth="1"/>
    <col min="1038" max="1038" width="3.625" style="41" customWidth="1"/>
    <col min="1039" max="1039" width="5" style="41" customWidth="1"/>
    <col min="1040" max="1040" width="5.25" style="41" customWidth="1"/>
    <col min="1041" max="1041" width="5.625" style="41" customWidth="1"/>
    <col min="1042" max="1042" width="6.875" style="41" customWidth="1"/>
    <col min="1043" max="1043" width="5" style="41" customWidth="1"/>
    <col min="1044" max="1044" width="4.5" style="41" customWidth="1"/>
    <col min="1045" max="1045" width="6.875" style="41" customWidth="1"/>
    <col min="1046" max="1046" width="6.375" style="41" customWidth="1"/>
    <col min="1047" max="1047" width="7.25" style="41" customWidth="1"/>
    <col min="1048" max="1048" width="5.875" style="41" customWidth="1"/>
    <col min="1049" max="1050" width="7.25" style="41" customWidth="1"/>
    <col min="1051" max="1051" width="6.375" style="41" customWidth="1"/>
    <col min="1052" max="1280" width="9.125" style="41"/>
    <col min="1281" max="1281" width="3.625" style="41" customWidth="1"/>
    <col min="1282" max="1282" width="6.5" style="41" customWidth="1"/>
    <col min="1283" max="1283" width="4.375" style="41" customWidth="1"/>
    <col min="1284" max="1285" width="4" style="41" customWidth="1"/>
    <col min="1286" max="1286" width="4.25" style="41" customWidth="1"/>
    <col min="1287" max="1287" width="3.625" style="41" customWidth="1"/>
    <col min="1288" max="1288" width="6" style="41" customWidth="1"/>
    <col min="1289" max="1289" width="4.875" style="41" customWidth="1"/>
    <col min="1290" max="1290" width="6.875" style="41" customWidth="1"/>
    <col min="1291" max="1291" width="3.875" style="41" customWidth="1"/>
    <col min="1292" max="1292" width="5.625" style="41" customWidth="1"/>
    <col min="1293" max="1293" width="6.375" style="41" customWidth="1"/>
    <col min="1294" max="1294" width="3.625" style="41" customWidth="1"/>
    <col min="1295" max="1295" width="5" style="41" customWidth="1"/>
    <col min="1296" max="1296" width="5.25" style="41" customWidth="1"/>
    <col min="1297" max="1297" width="5.625" style="41" customWidth="1"/>
    <col min="1298" max="1298" width="6.875" style="41" customWidth="1"/>
    <col min="1299" max="1299" width="5" style="41" customWidth="1"/>
    <col min="1300" max="1300" width="4.5" style="41" customWidth="1"/>
    <col min="1301" max="1301" width="6.875" style="41" customWidth="1"/>
    <col min="1302" max="1302" width="6.375" style="41" customWidth="1"/>
    <col min="1303" max="1303" width="7.25" style="41" customWidth="1"/>
    <col min="1304" max="1304" width="5.875" style="41" customWidth="1"/>
    <col min="1305" max="1306" width="7.25" style="41" customWidth="1"/>
    <col min="1307" max="1307" width="6.375" style="41" customWidth="1"/>
    <col min="1308" max="1536" width="9.125" style="41"/>
    <col min="1537" max="1537" width="3.625" style="41" customWidth="1"/>
    <col min="1538" max="1538" width="6.5" style="41" customWidth="1"/>
    <col min="1539" max="1539" width="4.375" style="41" customWidth="1"/>
    <col min="1540" max="1541" width="4" style="41" customWidth="1"/>
    <col min="1542" max="1542" width="4.25" style="41" customWidth="1"/>
    <col min="1543" max="1543" width="3.625" style="41" customWidth="1"/>
    <col min="1544" max="1544" width="6" style="41" customWidth="1"/>
    <col min="1545" max="1545" width="4.875" style="41" customWidth="1"/>
    <col min="1546" max="1546" width="6.875" style="41" customWidth="1"/>
    <col min="1547" max="1547" width="3.875" style="41" customWidth="1"/>
    <col min="1548" max="1548" width="5.625" style="41" customWidth="1"/>
    <col min="1549" max="1549" width="6.375" style="41" customWidth="1"/>
    <col min="1550" max="1550" width="3.625" style="41" customWidth="1"/>
    <col min="1551" max="1551" width="5" style="41" customWidth="1"/>
    <col min="1552" max="1552" width="5.25" style="41" customWidth="1"/>
    <col min="1553" max="1553" width="5.625" style="41" customWidth="1"/>
    <col min="1554" max="1554" width="6.875" style="41" customWidth="1"/>
    <col min="1555" max="1555" width="5" style="41" customWidth="1"/>
    <col min="1556" max="1556" width="4.5" style="41" customWidth="1"/>
    <col min="1557" max="1557" width="6.875" style="41" customWidth="1"/>
    <col min="1558" max="1558" width="6.375" style="41" customWidth="1"/>
    <col min="1559" max="1559" width="7.25" style="41" customWidth="1"/>
    <col min="1560" max="1560" width="5.875" style="41" customWidth="1"/>
    <col min="1561" max="1562" width="7.25" style="41" customWidth="1"/>
    <col min="1563" max="1563" width="6.375" style="41" customWidth="1"/>
    <col min="1564" max="1792" width="9.125" style="41"/>
    <col min="1793" max="1793" width="3.625" style="41" customWidth="1"/>
    <col min="1794" max="1794" width="6.5" style="41" customWidth="1"/>
    <col min="1795" max="1795" width="4.375" style="41" customWidth="1"/>
    <col min="1796" max="1797" width="4" style="41" customWidth="1"/>
    <col min="1798" max="1798" width="4.25" style="41" customWidth="1"/>
    <col min="1799" max="1799" width="3.625" style="41" customWidth="1"/>
    <col min="1800" max="1800" width="6" style="41" customWidth="1"/>
    <col min="1801" max="1801" width="4.875" style="41" customWidth="1"/>
    <col min="1802" max="1802" width="6.875" style="41" customWidth="1"/>
    <col min="1803" max="1803" width="3.875" style="41" customWidth="1"/>
    <col min="1804" max="1804" width="5.625" style="41" customWidth="1"/>
    <col min="1805" max="1805" width="6.375" style="41" customWidth="1"/>
    <col min="1806" max="1806" width="3.625" style="41" customWidth="1"/>
    <col min="1807" max="1807" width="5" style="41" customWidth="1"/>
    <col min="1808" max="1808" width="5.25" style="41" customWidth="1"/>
    <col min="1809" max="1809" width="5.625" style="41" customWidth="1"/>
    <col min="1810" max="1810" width="6.875" style="41" customWidth="1"/>
    <col min="1811" max="1811" width="5" style="41" customWidth="1"/>
    <col min="1812" max="1812" width="4.5" style="41" customWidth="1"/>
    <col min="1813" max="1813" width="6.875" style="41" customWidth="1"/>
    <col min="1814" max="1814" width="6.375" style="41" customWidth="1"/>
    <col min="1815" max="1815" width="7.25" style="41" customWidth="1"/>
    <col min="1816" max="1816" width="5.875" style="41" customWidth="1"/>
    <col min="1817" max="1818" width="7.25" style="41" customWidth="1"/>
    <col min="1819" max="1819" width="6.375" style="41" customWidth="1"/>
    <col min="1820" max="2048" width="9.125" style="41"/>
    <col min="2049" max="2049" width="3.625" style="41" customWidth="1"/>
    <col min="2050" max="2050" width="6.5" style="41" customWidth="1"/>
    <col min="2051" max="2051" width="4.375" style="41" customWidth="1"/>
    <col min="2052" max="2053" width="4" style="41" customWidth="1"/>
    <col min="2054" max="2054" width="4.25" style="41" customWidth="1"/>
    <col min="2055" max="2055" width="3.625" style="41" customWidth="1"/>
    <col min="2056" max="2056" width="6" style="41" customWidth="1"/>
    <col min="2057" max="2057" width="4.875" style="41" customWidth="1"/>
    <col min="2058" max="2058" width="6.875" style="41" customWidth="1"/>
    <col min="2059" max="2059" width="3.875" style="41" customWidth="1"/>
    <col min="2060" max="2060" width="5.625" style="41" customWidth="1"/>
    <col min="2061" max="2061" width="6.375" style="41" customWidth="1"/>
    <col min="2062" max="2062" width="3.625" style="41" customWidth="1"/>
    <col min="2063" max="2063" width="5" style="41" customWidth="1"/>
    <col min="2064" max="2064" width="5.25" style="41" customWidth="1"/>
    <col min="2065" max="2065" width="5.625" style="41" customWidth="1"/>
    <col min="2066" max="2066" width="6.875" style="41" customWidth="1"/>
    <col min="2067" max="2067" width="5" style="41" customWidth="1"/>
    <col min="2068" max="2068" width="4.5" style="41" customWidth="1"/>
    <col min="2069" max="2069" width="6.875" style="41" customWidth="1"/>
    <col min="2070" max="2070" width="6.375" style="41" customWidth="1"/>
    <col min="2071" max="2071" width="7.25" style="41" customWidth="1"/>
    <col min="2072" max="2072" width="5.875" style="41" customWidth="1"/>
    <col min="2073" max="2074" width="7.25" style="41" customWidth="1"/>
    <col min="2075" max="2075" width="6.375" style="41" customWidth="1"/>
    <col min="2076" max="2304" width="9.125" style="41"/>
    <col min="2305" max="2305" width="3.625" style="41" customWidth="1"/>
    <col min="2306" max="2306" width="6.5" style="41" customWidth="1"/>
    <col min="2307" max="2307" width="4.375" style="41" customWidth="1"/>
    <col min="2308" max="2309" width="4" style="41" customWidth="1"/>
    <col min="2310" max="2310" width="4.25" style="41" customWidth="1"/>
    <col min="2311" max="2311" width="3.625" style="41" customWidth="1"/>
    <col min="2312" max="2312" width="6" style="41" customWidth="1"/>
    <col min="2313" max="2313" width="4.875" style="41" customWidth="1"/>
    <col min="2314" max="2314" width="6.875" style="41" customWidth="1"/>
    <col min="2315" max="2315" width="3.875" style="41" customWidth="1"/>
    <col min="2316" max="2316" width="5.625" style="41" customWidth="1"/>
    <col min="2317" max="2317" width="6.375" style="41" customWidth="1"/>
    <col min="2318" max="2318" width="3.625" style="41" customWidth="1"/>
    <col min="2319" max="2319" width="5" style="41" customWidth="1"/>
    <col min="2320" max="2320" width="5.25" style="41" customWidth="1"/>
    <col min="2321" max="2321" width="5.625" style="41" customWidth="1"/>
    <col min="2322" max="2322" width="6.875" style="41" customWidth="1"/>
    <col min="2323" max="2323" width="5" style="41" customWidth="1"/>
    <col min="2324" max="2324" width="4.5" style="41" customWidth="1"/>
    <col min="2325" max="2325" width="6.875" style="41" customWidth="1"/>
    <col min="2326" max="2326" width="6.375" style="41" customWidth="1"/>
    <col min="2327" max="2327" width="7.25" style="41" customWidth="1"/>
    <col min="2328" max="2328" width="5.875" style="41" customWidth="1"/>
    <col min="2329" max="2330" width="7.25" style="41" customWidth="1"/>
    <col min="2331" max="2331" width="6.375" style="41" customWidth="1"/>
    <col min="2332" max="2560" width="9.125" style="41"/>
    <col min="2561" max="2561" width="3.625" style="41" customWidth="1"/>
    <col min="2562" max="2562" width="6.5" style="41" customWidth="1"/>
    <col min="2563" max="2563" width="4.375" style="41" customWidth="1"/>
    <col min="2564" max="2565" width="4" style="41" customWidth="1"/>
    <col min="2566" max="2566" width="4.25" style="41" customWidth="1"/>
    <col min="2567" max="2567" width="3.625" style="41" customWidth="1"/>
    <col min="2568" max="2568" width="6" style="41" customWidth="1"/>
    <col min="2569" max="2569" width="4.875" style="41" customWidth="1"/>
    <col min="2570" max="2570" width="6.875" style="41" customWidth="1"/>
    <col min="2571" max="2571" width="3.875" style="41" customWidth="1"/>
    <col min="2572" max="2572" width="5.625" style="41" customWidth="1"/>
    <col min="2573" max="2573" width="6.375" style="41" customWidth="1"/>
    <col min="2574" max="2574" width="3.625" style="41" customWidth="1"/>
    <col min="2575" max="2575" width="5" style="41" customWidth="1"/>
    <col min="2576" max="2576" width="5.25" style="41" customWidth="1"/>
    <col min="2577" max="2577" width="5.625" style="41" customWidth="1"/>
    <col min="2578" max="2578" width="6.875" style="41" customWidth="1"/>
    <col min="2579" max="2579" width="5" style="41" customWidth="1"/>
    <col min="2580" max="2580" width="4.5" style="41" customWidth="1"/>
    <col min="2581" max="2581" width="6.875" style="41" customWidth="1"/>
    <col min="2582" max="2582" width="6.375" style="41" customWidth="1"/>
    <col min="2583" max="2583" width="7.25" style="41" customWidth="1"/>
    <col min="2584" max="2584" width="5.875" style="41" customWidth="1"/>
    <col min="2585" max="2586" width="7.25" style="41" customWidth="1"/>
    <col min="2587" max="2587" width="6.375" style="41" customWidth="1"/>
    <col min="2588" max="2816" width="9.125" style="41"/>
    <col min="2817" max="2817" width="3.625" style="41" customWidth="1"/>
    <col min="2818" max="2818" width="6.5" style="41" customWidth="1"/>
    <col min="2819" max="2819" width="4.375" style="41" customWidth="1"/>
    <col min="2820" max="2821" width="4" style="41" customWidth="1"/>
    <col min="2822" max="2822" width="4.25" style="41" customWidth="1"/>
    <col min="2823" max="2823" width="3.625" style="41" customWidth="1"/>
    <col min="2824" max="2824" width="6" style="41" customWidth="1"/>
    <col min="2825" max="2825" width="4.875" style="41" customWidth="1"/>
    <col min="2826" max="2826" width="6.875" style="41" customWidth="1"/>
    <col min="2827" max="2827" width="3.875" style="41" customWidth="1"/>
    <col min="2828" max="2828" width="5.625" style="41" customWidth="1"/>
    <col min="2829" max="2829" width="6.375" style="41" customWidth="1"/>
    <col min="2830" max="2830" width="3.625" style="41" customWidth="1"/>
    <col min="2831" max="2831" width="5" style="41" customWidth="1"/>
    <col min="2832" max="2832" width="5.25" style="41" customWidth="1"/>
    <col min="2833" max="2833" width="5.625" style="41" customWidth="1"/>
    <col min="2834" max="2834" width="6.875" style="41" customWidth="1"/>
    <col min="2835" max="2835" width="5" style="41" customWidth="1"/>
    <col min="2836" max="2836" width="4.5" style="41" customWidth="1"/>
    <col min="2837" max="2837" width="6.875" style="41" customWidth="1"/>
    <col min="2838" max="2838" width="6.375" style="41" customWidth="1"/>
    <col min="2839" max="2839" width="7.25" style="41" customWidth="1"/>
    <col min="2840" max="2840" width="5.875" style="41" customWidth="1"/>
    <col min="2841" max="2842" width="7.25" style="41" customWidth="1"/>
    <col min="2843" max="2843" width="6.375" style="41" customWidth="1"/>
    <col min="2844" max="3072" width="9.125" style="41"/>
    <col min="3073" max="3073" width="3.625" style="41" customWidth="1"/>
    <col min="3074" max="3074" width="6.5" style="41" customWidth="1"/>
    <col min="3075" max="3075" width="4.375" style="41" customWidth="1"/>
    <col min="3076" max="3077" width="4" style="41" customWidth="1"/>
    <col min="3078" max="3078" width="4.25" style="41" customWidth="1"/>
    <col min="3079" max="3079" width="3.625" style="41" customWidth="1"/>
    <col min="3080" max="3080" width="6" style="41" customWidth="1"/>
    <col min="3081" max="3081" width="4.875" style="41" customWidth="1"/>
    <col min="3082" max="3082" width="6.875" style="41" customWidth="1"/>
    <col min="3083" max="3083" width="3.875" style="41" customWidth="1"/>
    <col min="3084" max="3084" width="5.625" style="41" customWidth="1"/>
    <col min="3085" max="3085" width="6.375" style="41" customWidth="1"/>
    <col min="3086" max="3086" width="3.625" style="41" customWidth="1"/>
    <col min="3087" max="3087" width="5" style="41" customWidth="1"/>
    <col min="3088" max="3088" width="5.25" style="41" customWidth="1"/>
    <col min="3089" max="3089" width="5.625" style="41" customWidth="1"/>
    <col min="3090" max="3090" width="6.875" style="41" customWidth="1"/>
    <col min="3091" max="3091" width="5" style="41" customWidth="1"/>
    <col min="3092" max="3092" width="4.5" style="41" customWidth="1"/>
    <col min="3093" max="3093" width="6.875" style="41" customWidth="1"/>
    <col min="3094" max="3094" width="6.375" style="41" customWidth="1"/>
    <col min="3095" max="3095" width="7.25" style="41" customWidth="1"/>
    <col min="3096" max="3096" width="5.875" style="41" customWidth="1"/>
    <col min="3097" max="3098" width="7.25" style="41" customWidth="1"/>
    <col min="3099" max="3099" width="6.375" style="41" customWidth="1"/>
    <col min="3100" max="3328" width="9.125" style="41"/>
    <col min="3329" max="3329" width="3.625" style="41" customWidth="1"/>
    <col min="3330" max="3330" width="6.5" style="41" customWidth="1"/>
    <col min="3331" max="3331" width="4.375" style="41" customWidth="1"/>
    <col min="3332" max="3333" width="4" style="41" customWidth="1"/>
    <col min="3334" max="3334" width="4.25" style="41" customWidth="1"/>
    <col min="3335" max="3335" width="3.625" style="41" customWidth="1"/>
    <col min="3336" max="3336" width="6" style="41" customWidth="1"/>
    <col min="3337" max="3337" width="4.875" style="41" customWidth="1"/>
    <col min="3338" max="3338" width="6.875" style="41" customWidth="1"/>
    <col min="3339" max="3339" width="3.875" style="41" customWidth="1"/>
    <col min="3340" max="3340" width="5.625" style="41" customWidth="1"/>
    <col min="3341" max="3341" width="6.375" style="41" customWidth="1"/>
    <col min="3342" max="3342" width="3.625" style="41" customWidth="1"/>
    <col min="3343" max="3343" width="5" style="41" customWidth="1"/>
    <col min="3344" max="3344" width="5.25" style="41" customWidth="1"/>
    <col min="3345" max="3345" width="5.625" style="41" customWidth="1"/>
    <col min="3346" max="3346" width="6.875" style="41" customWidth="1"/>
    <col min="3347" max="3347" width="5" style="41" customWidth="1"/>
    <col min="3348" max="3348" width="4.5" style="41" customWidth="1"/>
    <col min="3349" max="3349" width="6.875" style="41" customWidth="1"/>
    <col min="3350" max="3350" width="6.375" style="41" customWidth="1"/>
    <col min="3351" max="3351" width="7.25" style="41" customWidth="1"/>
    <col min="3352" max="3352" width="5.875" style="41" customWidth="1"/>
    <col min="3353" max="3354" width="7.25" style="41" customWidth="1"/>
    <col min="3355" max="3355" width="6.375" style="41" customWidth="1"/>
    <col min="3356" max="3584" width="9.125" style="41"/>
    <col min="3585" max="3585" width="3.625" style="41" customWidth="1"/>
    <col min="3586" max="3586" width="6.5" style="41" customWidth="1"/>
    <col min="3587" max="3587" width="4.375" style="41" customWidth="1"/>
    <col min="3588" max="3589" width="4" style="41" customWidth="1"/>
    <col min="3590" max="3590" width="4.25" style="41" customWidth="1"/>
    <col min="3591" max="3591" width="3.625" style="41" customWidth="1"/>
    <col min="3592" max="3592" width="6" style="41" customWidth="1"/>
    <col min="3593" max="3593" width="4.875" style="41" customWidth="1"/>
    <col min="3594" max="3594" width="6.875" style="41" customWidth="1"/>
    <col min="3595" max="3595" width="3.875" style="41" customWidth="1"/>
    <col min="3596" max="3596" width="5.625" style="41" customWidth="1"/>
    <col min="3597" max="3597" width="6.375" style="41" customWidth="1"/>
    <col min="3598" max="3598" width="3.625" style="41" customWidth="1"/>
    <col min="3599" max="3599" width="5" style="41" customWidth="1"/>
    <col min="3600" max="3600" width="5.25" style="41" customWidth="1"/>
    <col min="3601" max="3601" width="5.625" style="41" customWidth="1"/>
    <col min="3602" max="3602" width="6.875" style="41" customWidth="1"/>
    <col min="3603" max="3603" width="5" style="41" customWidth="1"/>
    <col min="3604" max="3604" width="4.5" style="41" customWidth="1"/>
    <col min="3605" max="3605" width="6.875" style="41" customWidth="1"/>
    <col min="3606" max="3606" width="6.375" style="41" customWidth="1"/>
    <col min="3607" max="3607" width="7.25" style="41" customWidth="1"/>
    <col min="3608" max="3608" width="5.875" style="41" customWidth="1"/>
    <col min="3609" max="3610" width="7.25" style="41" customWidth="1"/>
    <col min="3611" max="3611" width="6.375" style="41" customWidth="1"/>
    <col min="3612" max="3840" width="9.125" style="41"/>
    <col min="3841" max="3841" width="3.625" style="41" customWidth="1"/>
    <col min="3842" max="3842" width="6.5" style="41" customWidth="1"/>
    <col min="3843" max="3843" width="4.375" style="41" customWidth="1"/>
    <col min="3844" max="3845" width="4" style="41" customWidth="1"/>
    <col min="3846" max="3846" width="4.25" style="41" customWidth="1"/>
    <col min="3847" max="3847" width="3.625" style="41" customWidth="1"/>
    <col min="3848" max="3848" width="6" style="41" customWidth="1"/>
    <col min="3849" max="3849" width="4.875" style="41" customWidth="1"/>
    <col min="3850" max="3850" width="6.875" style="41" customWidth="1"/>
    <col min="3851" max="3851" width="3.875" style="41" customWidth="1"/>
    <col min="3852" max="3852" width="5.625" style="41" customWidth="1"/>
    <col min="3853" max="3853" width="6.375" style="41" customWidth="1"/>
    <col min="3854" max="3854" width="3.625" style="41" customWidth="1"/>
    <col min="3855" max="3855" width="5" style="41" customWidth="1"/>
    <col min="3856" max="3856" width="5.25" style="41" customWidth="1"/>
    <col min="3857" max="3857" width="5.625" style="41" customWidth="1"/>
    <col min="3858" max="3858" width="6.875" style="41" customWidth="1"/>
    <col min="3859" max="3859" width="5" style="41" customWidth="1"/>
    <col min="3860" max="3860" width="4.5" style="41" customWidth="1"/>
    <col min="3861" max="3861" width="6.875" style="41" customWidth="1"/>
    <col min="3862" max="3862" width="6.375" style="41" customWidth="1"/>
    <col min="3863" max="3863" width="7.25" style="41" customWidth="1"/>
    <col min="3864" max="3864" width="5.875" style="41" customWidth="1"/>
    <col min="3865" max="3866" width="7.25" style="41" customWidth="1"/>
    <col min="3867" max="3867" width="6.375" style="41" customWidth="1"/>
    <col min="3868" max="4096" width="9.125" style="41"/>
    <col min="4097" max="4097" width="3.625" style="41" customWidth="1"/>
    <col min="4098" max="4098" width="6.5" style="41" customWidth="1"/>
    <col min="4099" max="4099" width="4.375" style="41" customWidth="1"/>
    <col min="4100" max="4101" width="4" style="41" customWidth="1"/>
    <col min="4102" max="4102" width="4.25" style="41" customWidth="1"/>
    <col min="4103" max="4103" width="3.625" style="41" customWidth="1"/>
    <col min="4104" max="4104" width="6" style="41" customWidth="1"/>
    <col min="4105" max="4105" width="4.875" style="41" customWidth="1"/>
    <col min="4106" max="4106" width="6.875" style="41" customWidth="1"/>
    <col min="4107" max="4107" width="3.875" style="41" customWidth="1"/>
    <col min="4108" max="4108" width="5.625" style="41" customWidth="1"/>
    <col min="4109" max="4109" width="6.375" style="41" customWidth="1"/>
    <col min="4110" max="4110" width="3.625" style="41" customWidth="1"/>
    <col min="4111" max="4111" width="5" style="41" customWidth="1"/>
    <col min="4112" max="4112" width="5.25" style="41" customWidth="1"/>
    <col min="4113" max="4113" width="5.625" style="41" customWidth="1"/>
    <col min="4114" max="4114" width="6.875" style="41" customWidth="1"/>
    <col min="4115" max="4115" width="5" style="41" customWidth="1"/>
    <col min="4116" max="4116" width="4.5" style="41" customWidth="1"/>
    <col min="4117" max="4117" width="6.875" style="41" customWidth="1"/>
    <col min="4118" max="4118" width="6.375" style="41" customWidth="1"/>
    <col min="4119" max="4119" width="7.25" style="41" customWidth="1"/>
    <col min="4120" max="4120" width="5.875" style="41" customWidth="1"/>
    <col min="4121" max="4122" width="7.25" style="41" customWidth="1"/>
    <col min="4123" max="4123" width="6.375" style="41" customWidth="1"/>
    <col min="4124" max="4352" width="9.125" style="41"/>
    <col min="4353" max="4353" width="3.625" style="41" customWidth="1"/>
    <col min="4354" max="4354" width="6.5" style="41" customWidth="1"/>
    <col min="4355" max="4355" width="4.375" style="41" customWidth="1"/>
    <col min="4356" max="4357" width="4" style="41" customWidth="1"/>
    <col min="4358" max="4358" width="4.25" style="41" customWidth="1"/>
    <col min="4359" max="4359" width="3.625" style="41" customWidth="1"/>
    <col min="4360" max="4360" width="6" style="41" customWidth="1"/>
    <col min="4361" max="4361" width="4.875" style="41" customWidth="1"/>
    <col min="4362" max="4362" width="6.875" style="41" customWidth="1"/>
    <col min="4363" max="4363" width="3.875" style="41" customWidth="1"/>
    <col min="4364" max="4364" width="5.625" style="41" customWidth="1"/>
    <col min="4365" max="4365" width="6.375" style="41" customWidth="1"/>
    <col min="4366" max="4366" width="3.625" style="41" customWidth="1"/>
    <col min="4367" max="4367" width="5" style="41" customWidth="1"/>
    <col min="4368" max="4368" width="5.25" style="41" customWidth="1"/>
    <col min="4369" max="4369" width="5.625" style="41" customWidth="1"/>
    <col min="4370" max="4370" width="6.875" style="41" customWidth="1"/>
    <col min="4371" max="4371" width="5" style="41" customWidth="1"/>
    <col min="4372" max="4372" width="4.5" style="41" customWidth="1"/>
    <col min="4373" max="4373" width="6.875" style="41" customWidth="1"/>
    <col min="4374" max="4374" width="6.375" style="41" customWidth="1"/>
    <col min="4375" max="4375" width="7.25" style="41" customWidth="1"/>
    <col min="4376" max="4376" width="5.875" style="41" customWidth="1"/>
    <col min="4377" max="4378" width="7.25" style="41" customWidth="1"/>
    <col min="4379" max="4379" width="6.375" style="41" customWidth="1"/>
    <col min="4380" max="4608" width="9.125" style="41"/>
    <col min="4609" max="4609" width="3.625" style="41" customWidth="1"/>
    <col min="4610" max="4610" width="6.5" style="41" customWidth="1"/>
    <col min="4611" max="4611" width="4.375" style="41" customWidth="1"/>
    <col min="4612" max="4613" width="4" style="41" customWidth="1"/>
    <col min="4614" max="4614" width="4.25" style="41" customWidth="1"/>
    <col min="4615" max="4615" width="3.625" style="41" customWidth="1"/>
    <col min="4616" max="4616" width="6" style="41" customWidth="1"/>
    <col min="4617" max="4617" width="4.875" style="41" customWidth="1"/>
    <col min="4618" max="4618" width="6.875" style="41" customWidth="1"/>
    <col min="4619" max="4619" width="3.875" style="41" customWidth="1"/>
    <col min="4620" max="4620" width="5.625" style="41" customWidth="1"/>
    <col min="4621" max="4621" width="6.375" style="41" customWidth="1"/>
    <col min="4622" max="4622" width="3.625" style="41" customWidth="1"/>
    <col min="4623" max="4623" width="5" style="41" customWidth="1"/>
    <col min="4624" max="4624" width="5.25" style="41" customWidth="1"/>
    <col min="4625" max="4625" width="5.625" style="41" customWidth="1"/>
    <col min="4626" max="4626" width="6.875" style="41" customWidth="1"/>
    <col min="4627" max="4627" width="5" style="41" customWidth="1"/>
    <col min="4628" max="4628" width="4.5" style="41" customWidth="1"/>
    <col min="4629" max="4629" width="6.875" style="41" customWidth="1"/>
    <col min="4630" max="4630" width="6.375" style="41" customWidth="1"/>
    <col min="4631" max="4631" width="7.25" style="41" customWidth="1"/>
    <col min="4632" max="4632" width="5.875" style="41" customWidth="1"/>
    <col min="4633" max="4634" width="7.25" style="41" customWidth="1"/>
    <col min="4635" max="4635" width="6.375" style="41" customWidth="1"/>
    <col min="4636" max="4864" width="9.125" style="41"/>
    <col min="4865" max="4865" width="3.625" style="41" customWidth="1"/>
    <col min="4866" max="4866" width="6.5" style="41" customWidth="1"/>
    <col min="4867" max="4867" width="4.375" style="41" customWidth="1"/>
    <col min="4868" max="4869" width="4" style="41" customWidth="1"/>
    <col min="4870" max="4870" width="4.25" style="41" customWidth="1"/>
    <col min="4871" max="4871" width="3.625" style="41" customWidth="1"/>
    <col min="4872" max="4872" width="6" style="41" customWidth="1"/>
    <col min="4873" max="4873" width="4.875" style="41" customWidth="1"/>
    <col min="4874" max="4874" width="6.875" style="41" customWidth="1"/>
    <col min="4875" max="4875" width="3.875" style="41" customWidth="1"/>
    <col min="4876" max="4876" width="5.625" style="41" customWidth="1"/>
    <col min="4877" max="4877" width="6.375" style="41" customWidth="1"/>
    <col min="4878" max="4878" width="3.625" style="41" customWidth="1"/>
    <col min="4879" max="4879" width="5" style="41" customWidth="1"/>
    <col min="4880" max="4880" width="5.25" style="41" customWidth="1"/>
    <col min="4881" max="4881" width="5.625" style="41" customWidth="1"/>
    <col min="4882" max="4882" width="6.875" style="41" customWidth="1"/>
    <col min="4883" max="4883" width="5" style="41" customWidth="1"/>
    <col min="4884" max="4884" width="4.5" style="41" customWidth="1"/>
    <col min="4885" max="4885" width="6.875" style="41" customWidth="1"/>
    <col min="4886" max="4886" width="6.375" style="41" customWidth="1"/>
    <col min="4887" max="4887" width="7.25" style="41" customWidth="1"/>
    <col min="4888" max="4888" width="5.875" style="41" customWidth="1"/>
    <col min="4889" max="4890" width="7.25" style="41" customWidth="1"/>
    <col min="4891" max="4891" width="6.375" style="41" customWidth="1"/>
    <col min="4892" max="5120" width="9.125" style="41"/>
    <col min="5121" max="5121" width="3.625" style="41" customWidth="1"/>
    <col min="5122" max="5122" width="6.5" style="41" customWidth="1"/>
    <col min="5123" max="5123" width="4.375" style="41" customWidth="1"/>
    <col min="5124" max="5125" width="4" style="41" customWidth="1"/>
    <col min="5126" max="5126" width="4.25" style="41" customWidth="1"/>
    <col min="5127" max="5127" width="3.625" style="41" customWidth="1"/>
    <col min="5128" max="5128" width="6" style="41" customWidth="1"/>
    <col min="5129" max="5129" width="4.875" style="41" customWidth="1"/>
    <col min="5130" max="5130" width="6.875" style="41" customWidth="1"/>
    <col min="5131" max="5131" width="3.875" style="41" customWidth="1"/>
    <col min="5132" max="5132" width="5.625" style="41" customWidth="1"/>
    <col min="5133" max="5133" width="6.375" style="41" customWidth="1"/>
    <col min="5134" max="5134" width="3.625" style="41" customWidth="1"/>
    <col min="5135" max="5135" width="5" style="41" customWidth="1"/>
    <col min="5136" max="5136" width="5.25" style="41" customWidth="1"/>
    <col min="5137" max="5137" width="5.625" style="41" customWidth="1"/>
    <col min="5138" max="5138" width="6.875" style="41" customWidth="1"/>
    <col min="5139" max="5139" width="5" style="41" customWidth="1"/>
    <col min="5140" max="5140" width="4.5" style="41" customWidth="1"/>
    <col min="5141" max="5141" width="6.875" style="41" customWidth="1"/>
    <col min="5142" max="5142" width="6.375" style="41" customWidth="1"/>
    <col min="5143" max="5143" width="7.25" style="41" customWidth="1"/>
    <col min="5144" max="5144" width="5.875" style="41" customWidth="1"/>
    <col min="5145" max="5146" width="7.25" style="41" customWidth="1"/>
    <col min="5147" max="5147" width="6.375" style="41" customWidth="1"/>
    <col min="5148" max="5376" width="9.125" style="41"/>
    <col min="5377" max="5377" width="3.625" style="41" customWidth="1"/>
    <col min="5378" max="5378" width="6.5" style="41" customWidth="1"/>
    <col min="5379" max="5379" width="4.375" style="41" customWidth="1"/>
    <col min="5380" max="5381" width="4" style="41" customWidth="1"/>
    <col min="5382" max="5382" width="4.25" style="41" customWidth="1"/>
    <col min="5383" max="5383" width="3.625" style="41" customWidth="1"/>
    <col min="5384" max="5384" width="6" style="41" customWidth="1"/>
    <col min="5385" max="5385" width="4.875" style="41" customWidth="1"/>
    <col min="5386" max="5386" width="6.875" style="41" customWidth="1"/>
    <col min="5387" max="5387" width="3.875" style="41" customWidth="1"/>
    <col min="5388" max="5388" width="5.625" style="41" customWidth="1"/>
    <col min="5389" max="5389" width="6.375" style="41" customWidth="1"/>
    <col min="5390" max="5390" width="3.625" style="41" customWidth="1"/>
    <col min="5391" max="5391" width="5" style="41" customWidth="1"/>
    <col min="5392" max="5392" width="5.25" style="41" customWidth="1"/>
    <col min="5393" max="5393" width="5.625" style="41" customWidth="1"/>
    <col min="5394" max="5394" width="6.875" style="41" customWidth="1"/>
    <col min="5395" max="5395" width="5" style="41" customWidth="1"/>
    <col min="5396" max="5396" width="4.5" style="41" customWidth="1"/>
    <col min="5397" max="5397" width="6.875" style="41" customWidth="1"/>
    <col min="5398" max="5398" width="6.375" style="41" customWidth="1"/>
    <col min="5399" max="5399" width="7.25" style="41" customWidth="1"/>
    <col min="5400" max="5400" width="5.875" style="41" customWidth="1"/>
    <col min="5401" max="5402" width="7.25" style="41" customWidth="1"/>
    <col min="5403" max="5403" width="6.375" style="41" customWidth="1"/>
    <col min="5404" max="5632" width="9.125" style="41"/>
    <col min="5633" max="5633" width="3.625" style="41" customWidth="1"/>
    <col min="5634" max="5634" width="6.5" style="41" customWidth="1"/>
    <col min="5635" max="5635" width="4.375" style="41" customWidth="1"/>
    <col min="5636" max="5637" width="4" style="41" customWidth="1"/>
    <col min="5638" max="5638" width="4.25" style="41" customWidth="1"/>
    <col min="5639" max="5639" width="3.625" style="41" customWidth="1"/>
    <col min="5640" max="5640" width="6" style="41" customWidth="1"/>
    <col min="5641" max="5641" width="4.875" style="41" customWidth="1"/>
    <col min="5642" max="5642" width="6.875" style="41" customWidth="1"/>
    <col min="5643" max="5643" width="3.875" style="41" customWidth="1"/>
    <col min="5644" max="5644" width="5.625" style="41" customWidth="1"/>
    <col min="5645" max="5645" width="6.375" style="41" customWidth="1"/>
    <col min="5646" max="5646" width="3.625" style="41" customWidth="1"/>
    <col min="5647" max="5647" width="5" style="41" customWidth="1"/>
    <col min="5648" max="5648" width="5.25" style="41" customWidth="1"/>
    <col min="5649" max="5649" width="5.625" style="41" customWidth="1"/>
    <col min="5650" max="5650" width="6.875" style="41" customWidth="1"/>
    <col min="5651" max="5651" width="5" style="41" customWidth="1"/>
    <col min="5652" max="5652" width="4.5" style="41" customWidth="1"/>
    <col min="5653" max="5653" width="6.875" style="41" customWidth="1"/>
    <col min="5654" max="5654" width="6.375" style="41" customWidth="1"/>
    <col min="5655" max="5655" width="7.25" style="41" customWidth="1"/>
    <col min="5656" max="5656" width="5.875" style="41" customWidth="1"/>
    <col min="5657" max="5658" width="7.25" style="41" customWidth="1"/>
    <col min="5659" max="5659" width="6.375" style="41" customWidth="1"/>
    <col min="5660" max="5888" width="9.125" style="41"/>
    <col min="5889" max="5889" width="3.625" style="41" customWidth="1"/>
    <col min="5890" max="5890" width="6.5" style="41" customWidth="1"/>
    <col min="5891" max="5891" width="4.375" style="41" customWidth="1"/>
    <col min="5892" max="5893" width="4" style="41" customWidth="1"/>
    <col min="5894" max="5894" width="4.25" style="41" customWidth="1"/>
    <col min="5895" max="5895" width="3.625" style="41" customWidth="1"/>
    <col min="5896" max="5896" width="6" style="41" customWidth="1"/>
    <col min="5897" max="5897" width="4.875" style="41" customWidth="1"/>
    <col min="5898" max="5898" width="6.875" style="41" customWidth="1"/>
    <col min="5899" max="5899" width="3.875" style="41" customWidth="1"/>
    <col min="5900" max="5900" width="5.625" style="41" customWidth="1"/>
    <col min="5901" max="5901" width="6.375" style="41" customWidth="1"/>
    <col min="5902" max="5902" width="3.625" style="41" customWidth="1"/>
    <col min="5903" max="5903" width="5" style="41" customWidth="1"/>
    <col min="5904" max="5904" width="5.25" style="41" customWidth="1"/>
    <col min="5905" max="5905" width="5.625" style="41" customWidth="1"/>
    <col min="5906" max="5906" width="6.875" style="41" customWidth="1"/>
    <col min="5907" max="5907" width="5" style="41" customWidth="1"/>
    <col min="5908" max="5908" width="4.5" style="41" customWidth="1"/>
    <col min="5909" max="5909" width="6.875" style="41" customWidth="1"/>
    <col min="5910" max="5910" width="6.375" style="41" customWidth="1"/>
    <col min="5911" max="5911" width="7.25" style="41" customWidth="1"/>
    <col min="5912" max="5912" width="5.875" style="41" customWidth="1"/>
    <col min="5913" max="5914" width="7.25" style="41" customWidth="1"/>
    <col min="5915" max="5915" width="6.375" style="41" customWidth="1"/>
    <col min="5916" max="6144" width="9.125" style="41"/>
    <col min="6145" max="6145" width="3.625" style="41" customWidth="1"/>
    <col min="6146" max="6146" width="6.5" style="41" customWidth="1"/>
    <col min="6147" max="6147" width="4.375" style="41" customWidth="1"/>
    <col min="6148" max="6149" width="4" style="41" customWidth="1"/>
    <col min="6150" max="6150" width="4.25" style="41" customWidth="1"/>
    <col min="6151" max="6151" width="3.625" style="41" customWidth="1"/>
    <col min="6152" max="6152" width="6" style="41" customWidth="1"/>
    <col min="6153" max="6153" width="4.875" style="41" customWidth="1"/>
    <col min="6154" max="6154" width="6.875" style="41" customWidth="1"/>
    <col min="6155" max="6155" width="3.875" style="41" customWidth="1"/>
    <col min="6156" max="6156" width="5.625" style="41" customWidth="1"/>
    <col min="6157" max="6157" width="6.375" style="41" customWidth="1"/>
    <col min="6158" max="6158" width="3.625" style="41" customWidth="1"/>
    <col min="6159" max="6159" width="5" style="41" customWidth="1"/>
    <col min="6160" max="6160" width="5.25" style="41" customWidth="1"/>
    <col min="6161" max="6161" width="5.625" style="41" customWidth="1"/>
    <col min="6162" max="6162" width="6.875" style="41" customWidth="1"/>
    <col min="6163" max="6163" width="5" style="41" customWidth="1"/>
    <col min="6164" max="6164" width="4.5" style="41" customWidth="1"/>
    <col min="6165" max="6165" width="6.875" style="41" customWidth="1"/>
    <col min="6166" max="6166" width="6.375" style="41" customWidth="1"/>
    <col min="6167" max="6167" width="7.25" style="41" customWidth="1"/>
    <col min="6168" max="6168" width="5.875" style="41" customWidth="1"/>
    <col min="6169" max="6170" width="7.25" style="41" customWidth="1"/>
    <col min="6171" max="6171" width="6.375" style="41" customWidth="1"/>
    <col min="6172" max="6400" width="9.125" style="41"/>
    <col min="6401" max="6401" width="3.625" style="41" customWidth="1"/>
    <col min="6402" max="6402" width="6.5" style="41" customWidth="1"/>
    <col min="6403" max="6403" width="4.375" style="41" customWidth="1"/>
    <col min="6404" max="6405" width="4" style="41" customWidth="1"/>
    <col min="6406" max="6406" width="4.25" style="41" customWidth="1"/>
    <col min="6407" max="6407" width="3.625" style="41" customWidth="1"/>
    <col min="6408" max="6408" width="6" style="41" customWidth="1"/>
    <col min="6409" max="6409" width="4.875" style="41" customWidth="1"/>
    <col min="6410" max="6410" width="6.875" style="41" customWidth="1"/>
    <col min="6411" max="6411" width="3.875" style="41" customWidth="1"/>
    <col min="6412" max="6412" width="5.625" style="41" customWidth="1"/>
    <col min="6413" max="6413" width="6.375" style="41" customWidth="1"/>
    <col min="6414" max="6414" width="3.625" style="41" customWidth="1"/>
    <col min="6415" max="6415" width="5" style="41" customWidth="1"/>
    <col min="6416" max="6416" width="5.25" style="41" customWidth="1"/>
    <col min="6417" max="6417" width="5.625" style="41" customWidth="1"/>
    <col min="6418" max="6418" width="6.875" style="41" customWidth="1"/>
    <col min="6419" max="6419" width="5" style="41" customWidth="1"/>
    <col min="6420" max="6420" width="4.5" style="41" customWidth="1"/>
    <col min="6421" max="6421" width="6.875" style="41" customWidth="1"/>
    <col min="6422" max="6422" width="6.375" style="41" customWidth="1"/>
    <col min="6423" max="6423" width="7.25" style="41" customWidth="1"/>
    <col min="6424" max="6424" width="5.875" style="41" customWidth="1"/>
    <col min="6425" max="6426" width="7.25" style="41" customWidth="1"/>
    <col min="6427" max="6427" width="6.375" style="41" customWidth="1"/>
    <col min="6428" max="6656" width="9.125" style="41"/>
    <col min="6657" max="6657" width="3.625" style="41" customWidth="1"/>
    <col min="6658" max="6658" width="6.5" style="41" customWidth="1"/>
    <col min="6659" max="6659" width="4.375" style="41" customWidth="1"/>
    <col min="6660" max="6661" width="4" style="41" customWidth="1"/>
    <col min="6662" max="6662" width="4.25" style="41" customWidth="1"/>
    <col min="6663" max="6663" width="3.625" style="41" customWidth="1"/>
    <col min="6664" max="6664" width="6" style="41" customWidth="1"/>
    <col min="6665" max="6665" width="4.875" style="41" customWidth="1"/>
    <col min="6666" max="6666" width="6.875" style="41" customWidth="1"/>
    <col min="6667" max="6667" width="3.875" style="41" customWidth="1"/>
    <col min="6668" max="6668" width="5.625" style="41" customWidth="1"/>
    <col min="6669" max="6669" width="6.375" style="41" customWidth="1"/>
    <col min="6670" max="6670" width="3.625" style="41" customWidth="1"/>
    <col min="6671" max="6671" width="5" style="41" customWidth="1"/>
    <col min="6672" max="6672" width="5.25" style="41" customWidth="1"/>
    <col min="6673" max="6673" width="5.625" style="41" customWidth="1"/>
    <col min="6674" max="6674" width="6.875" style="41" customWidth="1"/>
    <col min="6675" max="6675" width="5" style="41" customWidth="1"/>
    <col min="6676" max="6676" width="4.5" style="41" customWidth="1"/>
    <col min="6677" max="6677" width="6.875" style="41" customWidth="1"/>
    <col min="6678" max="6678" width="6.375" style="41" customWidth="1"/>
    <col min="6679" max="6679" width="7.25" style="41" customWidth="1"/>
    <col min="6680" max="6680" width="5.875" style="41" customWidth="1"/>
    <col min="6681" max="6682" width="7.25" style="41" customWidth="1"/>
    <col min="6683" max="6683" width="6.375" style="41" customWidth="1"/>
    <col min="6684" max="6912" width="9.125" style="41"/>
    <col min="6913" max="6913" width="3.625" style="41" customWidth="1"/>
    <col min="6914" max="6914" width="6.5" style="41" customWidth="1"/>
    <col min="6915" max="6915" width="4.375" style="41" customWidth="1"/>
    <col min="6916" max="6917" width="4" style="41" customWidth="1"/>
    <col min="6918" max="6918" width="4.25" style="41" customWidth="1"/>
    <col min="6919" max="6919" width="3.625" style="41" customWidth="1"/>
    <col min="6920" max="6920" width="6" style="41" customWidth="1"/>
    <col min="6921" max="6921" width="4.875" style="41" customWidth="1"/>
    <col min="6922" max="6922" width="6.875" style="41" customWidth="1"/>
    <col min="6923" max="6923" width="3.875" style="41" customWidth="1"/>
    <col min="6924" max="6924" width="5.625" style="41" customWidth="1"/>
    <col min="6925" max="6925" width="6.375" style="41" customWidth="1"/>
    <col min="6926" max="6926" width="3.625" style="41" customWidth="1"/>
    <col min="6927" max="6927" width="5" style="41" customWidth="1"/>
    <col min="6928" max="6928" width="5.25" style="41" customWidth="1"/>
    <col min="6929" max="6929" width="5.625" style="41" customWidth="1"/>
    <col min="6930" max="6930" width="6.875" style="41" customWidth="1"/>
    <col min="6931" max="6931" width="5" style="41" customWidth="1"/>
    <col min="6932" max="6932" width="4.5" style="41" customWidth="1"/>
    <col min="6933" max="6933" width="6.875" style="41" customWidth="1"/>
    <col min="6934" max="6934" width="6.375" style="41" customWidth="1"/>
    <col min="6935" max="6935" width="7.25" style="41" customWidth="1"/>
    <col min="6936" max="6936" width="5.875" style="41" customWidth="1"/>
    <col min="6937" max="6938" width="7.25" style="41" customWidth="1"/>
    <col min="6939" max="6939" width="6.375" style="41" customWidth="1"/>
    <col min="6940" max="7168" width="9.125" style="41"/>
    <col min="7169" max="7169" width="3.625" style="41" customWidth="1"/>
    <col min="7170" max="7170" width="6.5" style="41" customWidth="1"/>
    <col min="7171" max="7171" width="4.375" style="41" customWidth="1"/>
    <col min="7172" max="7173" width="4" style="41" customWidth="1"/>
    <col min="7174" max="7174" width="4.25" style="41" customWidth="1"/>
    <col min="7175" max="7175" width="3.625" style="41" customWidth="1"/>
    <col min="7176" max="7176" width="6" style="41" customWidth="1"/>
    <col min="7177" max="7177" width="4.875" style="41" customWidth="1"/>
    <col min="7178" max="7178" width="6.875" style="41" customWidth="1"/>
    <col min="7179" max="7179" width="3.875" style="41" customWidth="1"/>
    <col min="7180" max="7180" width="5.625" style="41" customWidth="1"/>
    <col min="7181" max="7181" width="6.375" style="41" customWidth="1"/>
    <col min="7182" max="7182" width="3.625" style="41" customWidth="1"/>
    <col min="7183" max="7183" width="5" style="41" customWidth="1"/>
    <col min="7184" max="7184" width="5.25" style="41" customWidth="1"/>
    <col min="7185" max="7185" width="5.625" style="41" customWidth="1"/>
    <col min="7186" max="7186" width="6.875" style="41" customWidth="1"/>
    <col min="7187" max="7187" width="5" style="41" customWidth="1"/>
    <col min="7188" max="7188" width="4.5" style="41" customWidth="1"/>
    <col min="7189" max="7189" width="6.875" style="41" customWidth="1"/>
    <col min="7190" max="7190" width="6.375" style="41" customWidth="1"/>
    <col min="7191" max="7191" width="7.25" style="41" customWidth="1"/>
    <col min="7192" max="7192" width="5.875" style="41" customWidth="1"/>
    <col min="7193" max="7194" width="7.25" style="41" customWidth="1"/>
    <col min="7195" max="7195" width="6.375" style="41" customWidth="1"/>
    <col min="7196" max="7424" width="9.125" style="41"/>
    <col min="7425" max="7425" width="3.625" style="41" customWidth="1"/>
    <col min="7426" max="7426" width="6.5" style="41" customWidth="1"/>
    <col min="7427" max="7427" width="4.375" style="41" customWidth="1"/>
    <col min="7428" max="7429" width="4" style="41" customWidth="1"/>
    <col min="7430" max="7430" width="4.25" style="41" customWidth="1"/>
    <col min="7431" max="7431" width="3.625" style="41" customWidth="1"/>
    <col min="7432" max="7432" width="6" style="41" customWidth="1"/>
    <col min="7433" max="7433" width="4.875" style="41" customWidth="1"/>
    <col min="7434" max="7434" width="6.875" style="41" customWidth="1"/>
    <col min="7435" max="7435" width="3.875" style="41" customWidth="1"/>
    <col min="7436" max="7436" width="5.625" style="41" customWidth="1"/>
    <col min="7437" max="7437" width="6.375" style="41" customWidth="1"/>
    <col min="7438" max="7438" width="3.625" style="41" customWidth="1"/>
    <col min="7439" max="7439" width="5" style="41" customWidth="1"/>
    <col min="7440" max="7440" width="5.25" style="41" customWidth="1"/>
    <col min="7441" max="7441" width="5.625" style="41" customWidth="1"/>
    <col min="7442" max="7442" width="6.875" style="41" customWidth="1"/>
    <col min="7443" max="7443" width="5" style="41" customWidth="1"/>
    <col min="7444" max="7444" width="4.5" style="41" customWidth="1"/>
    <col min="7445" max="7445" width="6.875" style="41" customWidth="1"/>
    <col min="7446" max="7446" width="6.375" style="41" customWidth="1"/>
    <col min="7447" max="7447" width="7.25" style="41" customWidth="1"/>
    <col min="7448" max="7448" width="5.875" style="41" customWidth="1"/>
    <col min="7449" max="7450" width="7.25" style="41" customWidth="1"/>
    <col min="7451" max="7451" width="6.375" style="41" customWidth="1"/>
    <col min="7452" max="7680" width="9.125" style="41"/>
    <col min="7681" max="7681" width="3.625" style="41" customWidth="1"/>
    <col min="7682" max="7682" width="6.5" style="41" customWidth="1"/>
    <col min="7683" max="7683" width="4.375" style="41" customWidth="1"/>
    <col min="7684" max="7685" width="4" style="41" customWidth="1"/>
    <col min="7686" max="7686" width="4.25" style="41" customWidth="1"/>
    <col min="7687" max="7687" width="3.625" style="41" customWidth="1"/>
    <col min="7688" max="7688" width="6" style="41" customWidth="1"/>
    <col min="7689" max="7689" width="4.875" style="41" customWidth="1"/>
    <col min="7690" max="7690" width="6.875" style="41" customWidth="1"/>
    <col min="7691" max="7691" width="3.875" style="41" customWidth="1"/>
    <col min="7692" max="7692" width="5.625" style="41" customWidth="1"/>
    <col min="7693" max="7693" width="6.375" style="41" customWidth="1"/>
    <col min="7694" max="7694" width="3.625" style="41" customWidth="1"/>
    <col min="7695" max="7695" width="5" style="41" customWidth="1"/>
    <col min="7696" max="7696" width="5.25" style="41" customWidth="1"/>
    <col min="7697" max="7697" width="5.625" style="41" customWidth="1"/>
    <col min="7698" max="7698" width="6.875" style="41" customWidth="1"/>
    <col min="7699" max="7699" width="5" style="41" customWidth="1"/>
    <col min="7700" max="7700" width="4.5" style="41" customWidth="1"/>
    <col min="7701" max="7701" width="6.875" style="41" customWidth="1"/>
    <col min="7702" max="7702" width="6.375" style="41" customWidth="1"/>
    <col min="7703" max="7703" width="7.25" style="41" customWidth="1"/>
    <col min="7704" max="7704" width="5.875" style="41" customWidth="1"/>
    <col min="7705" max="7706" width="7.25" style="41" customWidth="1"/>
    <col min="7707" max="7707" width="6.375" style="41" customWidth="1"/>
    <col min="7708" max="7936" width="9.125" style="41"/>
    <col min="7937" max="7937" width="3.625" style="41" customWidth="1"/>
    <col min="7938" max="7938" width="6.5" style="41" customWidth="1"/>
    <col min="7939" max="7939" width="4.375" style="41" customWidth="1"/>
    <col min="7940" max="7941" width="4" style="41" customWidth="1"/>
    <col min="7942" max="7942" width="4.25" style="41" customWidth="1"/>
    <col min="7943" max="7943" width="3.625" style="41" customWidth="1"/>
    <col min="7944" max="7944" width="6" style="41" customWidth="1"/>
    <col min="7945" max="7945" width="4.875" style="41" customWidth="1"/>
    <col min="7946" max="7946" width="6.875" style="41" customWidth="1"/>
    <col min="7947" max="7947" width="3.875" style="41" customWidth="1"/>
    <col min="7948" max="7948" width="5.625" style="41" customWidth="1"/>
    <col min="7949" max="7949" width="6.375" style="41" customWidth="1"/>
    <col min="7950" max="7950" width="3.625" style="41" customWidth="1"/>
    <col min="7951" max="7951" width="5" style="41" customWidth="1"/>
    <col min="7952" max="7952" width="5.25" style="41" customWidth="1"/>
    <col min="7953" max="7953" width="5.625" style="41" customWidth="1"/>
    <col min="7954" max="7954" width="6.875" style="41" customWidth="1"/>
    <col min="7955" max="7955" width="5" style="41" customWidth="1"/>
    <col min="7956" max="7956" width="4.5" style="41" customWidth="1"/>
    <col min="7957" max="7957" width="6.875" style="41" customWidth="1"/>
    <col min="7958" max="7958" width="6.375" style="41" customWidth="1"/>
    <col min="7959" max="7959" width="7.25" style="41" customWidth="1"/>
    <col min="7960" max="7960" width="5.875" style="41" customWidth="1"/>
    <col min="7961" max="7962" width="7.25" style="41" customWidth="1"/>
    <col min="7963" max="7963" width="6.375" style="41" customWidth="1"/>
    <col min="7964" max="8192" width="9.125" style="41"/>
    <col min="8193" max="8193" width="3.625" style="41" customWidth="1"/>
    <col min="8194" max="8194" width="6.5" style="41" customWidth="1"/>
    <col min="8195" max="8195" width="4.375" style="41" customWidth="1"/>
    <col min="8196" max="8197" width="4" style="41" customWidth="1"/>
    <col min="8198" max="8198" width="4.25" style="41" customWidth="1"/>
    <col min="8199" max="8199" width="3.625" style="41" customWidth="1"/>
    <col min="8200" max="8200" width="6" style="41" customWidth="1"/>
    <col min="8201" max="8201" width="4.875" style="41" customWidth="1"/>
    <col min="8202" max="8202" width="6.875" style="41" customWidth="1"/>
    <col min="8203" max="8203" width="3.875" style="41" customWidth="1"/>
    <col min="8204" max="8204" width="5.625" style="41" customWidth="1"/>
    <col min="8205" max="8205" width="6.375" style="41" customWidth="1"/>
    <col min="8206" max="8206" width="3.625" style="41" customWidth="1"/>
    <col min="8207" max="8207" width="5" style="41" customWidth="1"/>
    <col min="8208" max="8208" width="5.25" style="41" customWidth="1"/>
    <col min="8209" max="8209" width="5.625" style="41" customWidth="1"/>
    <col min="8210" max="8210" width="6.875" style="41" customWidth="1"/>
    <col min="8211" max="8211" width="5" style="41" customWidth="1"/>
    <col min="8212" max="8212" width="4.5" style="41" customWidth="1"/>
    <col min="8213" max="8213" width="6.875" style="41" customWidth="1"/>
    <col min="8214" max="8214" width="6.375" style="41" customWidth="1"/>
    <col min="8215" max="8215" width="7.25" style="41" customWidth="1"/>
    <col min="8216" max="8216" width="5.875" style="41" customWidth="1"/>
    <col min="8217" max="8218" width="7.25" style="41" customWidth="1"/>
    <col min="8219" max="8219" width="6.375" style="41" customWidth="1"/>
    <col min="8220" max="8448" width="9.125" style="41"/>
    <col min="8449" max="8449" width="3.625" style="41" customWidth="1"/>
    <col min="8450" max="8450" width="6.5" style="41" customWidth="1"/>
    <col min="8451" max="8451" width="4.375" style="41" customWidth="1"/>
    <col min="8452" max="8453" width="4" style="41" customWidth="1"/>
    <col min="8454" max="8454" width="4.25" style="41" customWidth="1"/>
    <col min="8455" max="8455" width="3.625" style="41" customWidth="1"/>
    <col min="8456" max="8456" width="6" style="41" customWidth="1"/>
    <col min="8457" max="8457" width="4.875" style="41" customWidth="1"/>
    <col min="8458" max="8458" width="6.875" style="41" customWidth="1"/>
    <col min="8459" max="8459" width="3.875" style="41" customWidth="1"/>
    <col min="8460" max="8460" width="5.625" style="41" customWidth="1"/>
    <col min="8461" max="8461" width="6.375" style="41" customWidth="1"/>
    <col min="8462" max="8462" width="3.625" style="41" customWidth="1"/>
    <col min="8463" max="8463" width="5" style="41" customWidth="1"/>
    <col min="8464" max="8464" width="5.25" style="41" customWidth="1"/>
    <col min="8465" max="8465" width="5.625" style="41" customWidth="1"/>
    <col min="8466" max="8466" width="6.875" style="41" customWidth="1"/>
    <col min="8467" max="8467" width="5" style="41" customWidth="1"/>
    <col min="8468" max="8468" width="4.5" style="41" customWidth="1"/>
    <col min="8469" max="8469" width="6.875" style="41" customWidth="1"/>
    <col min="8470" max="8470" width="6.375" style="41" customWidth="1"/>
    <col min="8471" max="8471" width="7.25" style="41" customWidth="1"/>
    <col min="8472" max="8472" width="5.875" style="41" customWidth="1"/>
    <col min="8473" max="8474" width="7.25" style="41" customWidth="1"/>
    <col min="8475" max="8475" width="6.375" style="41" customWidth="1"/>
    <col min="8476" max="8704" width="9.125" style="41"/>
    <col min="8705" max="8705" width="3.625" style="41" customWidth="1"/>
    <col min="8706" max="8706" width="6.5" style="41" customWidth="1"/>
    <col min="8707" max="8707" width="4.375" style="41" customWidth="1"/>
    <col min="8708" max="8709" width="4" style="41" customWidth="1"/>
    <col min="8710" max="8710" width="4.25" style="41" customWidth="1"/>
    <col min="8711" max="8711" width="3.625" style="41" customWidth="1"/>
    <col min="8712" max="8712" width="6" style="41" customWidth="1"/>
    <col min="8713" max="8713" width="4.875" style="41" customWidth="1"/>
    <col min="8714" max="8714" width="6.875" style="41" customWidth="1"/>
    <col min="8715" max="8715" width="3.875" style="41" customWidth="1"/>
    <col min="8716" max="8716" width="5.625" style="41" customWidth="1"/>
    <col min="8717" max="8717" width="6.375" style="41" customWidth="1"/>
    <col min="8718" max="8718" width="3.625" style="41" customWidth="1"/>
    <col min="8719" max="8719" width="5" style="41" customWidth="1"/>
    <col min="8720" max="8720" width="5.25" style="41" customWidth="1"/>
    <col min="8721" max="8721" width="5.625" style="41" customWidth="1"/>
    <col min="8722" max="8722" width="6.875" style="41" customWidth="1"/>
    <col min="8723" max="8723" width="5" style="41" customWidth="1"/>
    <col min="8724" max="8724" width="4.5" style="41" customWidth="1"/>
    <col min="8725" max="8725" width="6.875" style="41" customWidth="1"/>
    <col min="8726" max="8726" width="6.375" style="41" customWidth="1"/>
    <col min="8727" max="8727" width="7.25" style="41" customWidth="1"/>
    <col min="8728" max="8728" width="5.875" style="41" customWidth="1"/>
    <col min="8729" max="8730" width="7.25" style="41" customWidth="1"/>
    <col min="8731" max="8731" width="6.375" style="41" customWidth="1"/>
    <col min="8732" max="8960" width="9.125" style="41"/>
    <col min="8961" max="8961" width="3.625" style="41" customWidth="1"/>
    <col min="8962" max="8962" width="6.5" style="41" customWidth="1"/>
    <col min="8963" max="8963" width="4.375" style="41" customWidth="1"/>
    <col min="8964" max="8965" width="4" style="41" customWidth="1"/>
    <col min="8966" max="8966" width="4.25" style="41" customWidth="1"/>
    <col min="8967" max="8967" width="3.625" style="41" customWidth="1"/>
    <col min="8968" max="8968" width="6" style="41" customWidth="1"/>
    <col min="8969" max="8969" width="4.875" style="41" customWidth="1"/>
    <col min="8970" max="8970" width="6.875" style="41" customWidth="1"/>
    <col min="8971" max="8971" width="3.875" style="41" customWidth="1"/>
    <col min="8972" max="8972" width="5.625" style="41" customWidth="1"/>
    <col min="8973" max="8973" width="6.375" style="41" customWidth="1"/>
    <col min="8974" max="8974" width="3.625" style="41" customWidth="1"/>
    <col min="8975" max="8975" width="5" style="41" customWidth="1"/>
    <col min="8976" max="8976" width="5.25" style="41" customWidth="1"/>
    <col min="8977" max="8977" width="5.625" style="41" customWidth="1"/>
    <col min="8978" max="8978" width="6.875" style="41" customWidth="1"/>
    <col min="8979" max="8979" width="5" style="41" customWidth="1"/>
    <col min="8980" max="8980" width="4.5" style="41" customWidth="1"/>
    <col min="8981" max="8981" width="6.875" style="41" customWidth="1"/>
    <col min="8982" max="8982" width="6.375" style="41" customWidth="1"/>
    <col min="8983" max="8983" width="7.25" style="41" customWidth="1"/>
    <col min="8984" max="8984" width="5.875" style="41" customWidth="1"/>
    <col min="8985" max="8986" width="7.25" style="41" customWidth="1"/>
    <col min="8987" max="8987" width="6.375" style="41" customWidth="1"/>
    <col min="8988" max="9216" width="9.125" style="41"/>
    <col min="9217" max="9217" width="3.625" style="41" customWidth="1"/>
    <col min="9218" max="9218" width="6.5" style="41" customWidth="1"/>
    <col min="9219" max="9219" width="4.375" style="41" customWidth="1"/>
    <col min="9220" max="9221" width="4" style="41" customWidth="1"/>
    <col min="9222" max="9222" width="4.25" style="41" customWidth="1"/>
    <col min="9223" max="9223" width="3.625" style="41" customWidth="1"/>
    <col min="9224" max="9224" width="6" style="41" customWidth="1"/>
    <col min="9225" max="9225" width="4.875" style="41" customWidth="1"/>
    <col min="9226" max="9226" width="6.875" style="41" customWidth="1"/>
    <col min="9227" max="9227" width="3.875" style="41" customWidth="1"/>
    <col min="9228" max="9228" width="5.625" style="41" customWidth="1"/>
    <col min="9229" max="9229" width="6.375" style="41" customWidth="1"/>
    <col min="9230" max="9230" width="3.625" style="41" customWidth="1"/>
    <col min="9231" max="9231" width="5" style="41" customWidth="1"/>
    <col min="9232" max="9232" width="5.25" style="41" customWidth="1"/>
    <col min="9233" max="9233" width="5.625" style="41" customWidth="1"/>
    <col min="9234" max="9234" width="6.875" style="41" customWidth="1"/>
    <col min="9235" max="9235" width="5" style="41" customWidth="1"/>
    <col min="9236" max="9236" width="4.5" style="41" customWidth="1"/>
    <col min="9237" max="9237" width="6.875" style="41" customWidth="1"/>
    <col min="9238" max="9238" width="6.375" style="41" customWidth="1"/>
    <col min="9239" max="9239" width="7.25" style="41" customWidth="1"/>
    <col min="9240" max="9240" width="5.875" style="41" customWidth="1"/>
    <col min="9241" max="9242" width="7.25" style="41" customWidth="1"/>
    <col min="9243" max="9243" width="6.375" style="41" customWidth="1"/>
    <col min="9244" max="9472" width="9.125" style="41"/>
    <col min="9473" max="9473" width="3.625" style="41" customWidth="1"/>
    <col min="9474" max="9474" width="6.5" style="41" customWidth="1"/>
    <col min="9475" max="9475" width="4.375" style="41" customWidth="1"/>
    <col min="9476" max="9477" width="4" style="41" customWidth="1"/>
    <col min="9478" max="9478" width="4.25" style="41" customWidth="1"/>
    <col min="9479" max="9479" width="3.625" style="41" customWidth="1"/>
    <col min="9480" max="9480" width="6" style="41" customWidth="1"/>
    <col min="9481" max="9481" width="4.875" style="41" customWidth="1"/>
    <col min="9482" max="9482" width="6.875" style="41" customWidth="1"/>
    <col min="9483" max="9483" width="3.875" style="41" customWidth="1"/>
    <col min="9484" max="9484" width="5.625" style="41" customWidth="1"/>
    <col min="9485" max="9485" width="6.375" style="41" customWidth="1"/>
    <col min="9486" max="9486" width="3.625" style="41" customWidth="1"/>
    <col min="9487" max="9487" width="5" style="41" customWidth="1"/>
    <col min="9488" max="9488" width="5.25" style="41" customWidth="1"/>
    <col min="9489" max="9489" width="5.625" style="41" customWidth="1"/>
    <col min="9490" max="9490" width="6.875" style="41" customWidth="1"/>
    <col min="9491" max="9491" width="5" style="41" customWidth="1"/>
    <col min="9492" max="9492" width="4.5" style="41" customWidth="1"/>
    <col min="9493" max="9493" width="6.875" style="41" customWidth="1"/>
    <col min="9494" max="9494" width="6.375" style="41" customWidth="1"/>
    <col min="9495" max="9495" width="7.25" style="41" customWidth="1"/>
    <col min="9496" max="9496" width="5.875" style="41" customWidth="1"/>
    <col min="9497" max="9498" width="7.25" style="41" customWidth="1"/>
    <col min="9499" max="9499" width="6.375" style="41" customWidth="1"/>
    <col min="9500" max="9728" width="9.125" style="41"/>
    <col min="9729" max="9729" width="3.625" style="41" customWidth="1"/>
    <col min="9730" max="9730" width="6.5" style="41" customWidth="1"/>
    <col min="9731" max="9731" width="4.375" style="41" customWidth="1"/>
    <col min="9732" max="9733" width="4" style="41" customWidth="1"/>
    <col min="9734" max="9734" width="4.25" style="41" customWidth="1"/>
    <col min="9735" max="9735" width="3.625" style="41" customWidth="1"/>
    <col min="9736" max="9736" width="6" style="41" customWidth="1"/>
    <col min="9737" max="9737" width="4.875" style="41" customWidth="1"/>
    <col min="9738" max="9738" width="6.875" style="41" customWidth="1"/>
    <col min="9739" max="9739" width="3.875" style="41" customWidth="1"/>
    <col min="9740" max="9740" width="5.625" style="41" customWidth="1"/>
    <col min="9741" max="9741" width="6.375" style="41" customWidth="1"/>
    <col min="9742" max="9742" width="3.625" style="41" customWidth="1"/>
    <col min="9743" max="9743" width="5" style="41" customWidth="1"/>
    <col min="9744" max="9744" width="5.25" style="41" customWidth="1"/>
    <col min="9745" max="9745" width="5.625" style="41" customWidth="1"/>
    <col min="9746" max="9746" width="6.875" style="41" customWidth="1"/>
    <col min="9747" max="9747" width="5" style="41" customWidth="1"/>
    <col min="9748" max="9748" width="4.5" style="41" customWidth="1"/>
    <col min="9749" max="9749" width="6.875" style="41" customWidth="1"/>
    <col min="9750" max="9750" width="6.375" style="41" customWidth="1"/>
    <col min="9751" max="9751" width="7.25" style="41" customWidth="1"/>
    <col min="9752" max="9752" width="5.875" style="41" customWidth="1"/>
    <col min="9753" max="9754" width="7.25" style="41" customWidth="1"/>
    <col min="9755" max="9755" width="6.375" style="41" customWidth="1"/>
    <col min="9756" max="9984" width="9.125" style="41"/>
    <col min="9985" max="9985" width="3.625" style="41" customWidth="1"/>
    <col min="9986" max="9986" width="6.5" style="41" customWidth="1"/>
    <col min="9987" max="9987" width="4.375" style="41" customWidth="1"/>
    <col min="9988" max="9989" width="4" style="41" customWidth="1"/>
    <col min="9990" max="9990" width="4.25" style="41" customWidth="1"/>
    <col min="9991" max="9991" width="3.625" style="41" customWidth="1"/>
    <col min="9992" max="9992" width="6" style="41" customWidth="1"/>
    <col min="9993" max="9993" width="4.875" style="41" customWidth="1"/>
    <col min="9994" max="9994" width="6.875" style="41" customWidth="1"/>
    <col min="9995" max="9995" width="3.875" style="41" customWidth="1"/>
    <col min="9996" max="9996" width="5.625" style="41" customWidth="1"/>
    <col min="9997" max="9997" width="6.375" style="41" customWidth="1"/>
    <col min="9998" max="9998" width="3.625" style="41" customWidth="1"/>
    <col min="9999" max="9999" width="5" style="41" customWidth="1"/>
    <col min="10000" max="10000" width="5.25" style="41" customWidth="1"/>
    <col min="10001" max="10001" width="5.625" style="41" customWidth="1"/>
    <col min="10002" max="10002" width="6.875" style="41" customWidth="1"/>
    <col min="10003" max="10003" width="5" style="41" customWidth="1"/>
    <col min="10004" max="10004" width="4.5" style="41" customWidth="1"/>
    <col min="10005" max="10005" width="6.875" style="41" customWidth="1"/>
    <col min="10006" max="10006" width="6.375" style="41" customWidth="1"/>
    <col min="10007" max="10007" width="7.25" style="41" customWidth="1"/>
    <col min="10008" max="10008" width="5.875" style="41" customWidth="1"/>
    <col min="10009" max="10010" width="7.25" style="41" customWidth="1"/>
    <col min="10011" max="10011" width="6.375" style="41" customWidth="1"/>
    <col min="10012" max="10240" width="9.125" style="41"/>
    <col min="10241" max="10241" width="3.625" style="41" customWidth="1"/>
    <col min="10242" max="10242" width="6.5" style="41" customWidth="1"/>
    <col min="10243" max="10243" width="4.375" style="41" customWidth="1"/>
    <col min="10244" max="10245" width="4" style="41" customWidth="1"/>
    <col min="10246" max="10246" width="4.25" style="41" customWidth="1"/>
    <col min="10247" max="10247" width="3.625" style="41" customWidth="1"/>
    <col min="10248" max="10248" width="6" style="41" customWidth="1"/>
    <col min="10249" max="10249" width="4.875" style="41" customWidth="1"/>
    <col min="10250" max="10250" width="6.875" style="41" customWidth="1"/>
    <col min="10251" max="10251" width="3.875" style="41" customWidth="1"/>
    <col min="10252" max="10252" width="5.625" style="41" customWidth="1"/>
    <col min="10253" max="10253" width="6.375" style="41" customWidth="1"/>
    <col min="10254" max="10254" width="3.625" style="41" customWidth="1"/>
    <col min="10255" max="10255" width="5" style="41" customWidth="1"/>
    <col min="10256" max="10256" width="5.25" style="41" customWidth="1"/>
    <col min="10257" max="10257" width="5.625" style="41" customWidth="1"/>
    <col min="10258" max="10258" width="6.875" style="41" customWidth="1"/>
    <col min="10259" max="10259" width="5" style="41" customWidth="1"/>
    <col min="10260" max="10260" width="4.5" style="41" customWidth="1"/>
    <col min="10261" max="10261" width="6.875" style="41" customWidth="1"/>
    <col min="10262" max="10262" width="6.375" style="41" customWidth="1"/>
    <col min="10263" max="10263" width="7.25" style="41" customWidth="1"/>
    <col min="10264" max="10264" width="5.875" style="41" customWidth="1"/>
    <col min="10265" max="10266" width="7.25" style="41" customWidth="1"/>
    <col min="10267" max="10267" width="6.375" style="41" customWidth="1"/>
    <col min="10268" max="10496" width="9.125" style="41"/>
    <col min="10497" max="10497" width="3.625" style="41" customWidth="1"/>
    <col min="10498" max="10498" width="6.5" style="41" customWidth="1"/>
    <col min="10499" max="10499" width="4.375" style="41" customWidth="1"/>
    <col min="10500" max="10501" width="4" style="41" customWidth="1"/>
    <col min="10502" max="10502" width="4.25" style="41" customWidth="1"/>
    <col min="10503" max="10503" width="3.625" style="41" customWidth="1"/>
    <col min="10504" max="10504" width="6" style="41" customWidth="1"/>
    <col min="10505" max="10505" width="4.875" style="41" customWidth="1"/>
    <col min="10506" max="10506" width="6.875" style="41" customWidth="1"/>
    <col min="10507" max="10507" width="3.875" style="41" customWidth="1"/>
    <col min="10508" max="10508" width="5.625" style="41" customWidth="1"/>
    <col min="10509" max="10509" width="6.375" style="41" customWidth="1"/>
    <col min="10510" max="10510" width="3.625" style="41" customWidth="1"/>
    <col min="10511" max="10511" width="5" style="41" customWidth="1"/>
    <col min="10512" max="10512" width="5.25" style="41" customWidth="1"/>
    <col min="10513" max="10513" width="5.625" style="41" customWidth="1"/>
    <col min="10514" max="10514" width="6.875" style="41" customWidth="1"/>
    <col min="10515" max="10515" width="5" style="41" customWidth="1"/>
    <col min="10516" max="10516" width="4.5" style="41" customWidth="1"/>
    <col min="10517" max="10517" width="6.875" style="41" customWidth="1"/>
    <col min="10518" max="10518" width="6.375" style="41" customWidth="1"/>
    <col min="10519" max="10519" width="7.25" style="41" customWidth="1"/>
    <col min="10520" max="10520" width="5.875" style="41" customWidth="1"/>
    <col min="10521" max="10522" width="7.25" style="41" customWidth="1"/>
    <col min="10523" max="10523" width="6.375" style="41" customWidth="1"/>
    <col min="10524" max="10752" width="9.125" style="41"/>
    <col min="10753" max="10753" width="3.625" style="41" customWidth="1"/>
    <col min="10754" max="10754" width="6.5" style="41" customWidth="1"/>
    <col min="10755" max="10755" width="4.375" style="41" customWidth="1"/>
    <col min="10756" max="10757" width="4" style="41" customWidth="1"/>
    <col min="10758" max="10758" width="4.25" style="41" customWidth="1"/>
    <col min="10759" max="10759" width="3.625" style="41" customWidth="1"/>
    <col min="10760" max="10760" width="6" style="41" customWidth="1"/>
    <col min="10761" max="10761" width="4.875" style="41" customWidth="1"/>
    <col min="10762" max="10762" width="6.875" style="41" customWidth="1"/>
    <col min="10763" max="10763" width="3.875" style="41" customWidth="1"/>
    <col min="10764" max="10764" width="5.625" style="41" customWidth="1"/>
    <col min="10765" max="10765" width="6.375" style="41" customWidth="1"/>
    <col min="10766" max="10766" width="3.625" style="41" customWidth="1"/>
    <col min="10767" max="10767" width="5" style="41" customWidth="1"/>
    <col min="10768" max="10768" width="5.25" style="41" customWidth="1"/>
    <col min="10769" max="10769" width="5.625" style="41" customWidth="1"/>
    <col min="10770" max="10770" width="6.875" style="41" customWidth="1"/>
    <col min="10771" max="10771" width="5" style="41" customWidth="1"/>
    <col min="10772" max="10772" width="4.5" style="41" customWidth="1"/>
    <col min="10773" max="10773" width="6.875" style="41" customWidth="1"/>
    <col min="10774" max="10774" width="6.375" style="41" customWidth="1"/>
    <col min="10775" max="10775" width="7.25" style="41" customWidth="1"/>
    <col min="10776" max="10776" width="5.875" style="41" customWidth="1"/>
    <col min="10777" max="10778" width="7.25" style="41" customWidth="1"/>
    <col min="10779" max="10779" width="6.375" style="41" customWidth="1"/>
    <col min="10780" max="11008" width="9.125" style="41"/>
    <col min="11009" max="11009" width="3.625" style="41" customWidth="1"/>
    <col min="11010" max="11010" width="6.5" style="41" customWidth="1"/>
    <col min="11011" max="11011" width="4.375" style="41" customWidth="1"/>
    <col min="11012" max="11013" width="4" style="41" customWidth="1"/>
    <col min="11014" max="11014" width="4.25" style="41" customWidth="1"/>
    <col min="11015" max="11015" width="3.625" style="41" customWidth="1"/>
    <col min="11016" max="11016" width="6" style="41" customWidth="1"/>
    <col min="11017" max="11017" width="4.875" style="41" customWidth="1"/>
    <col min="11018" max="11018" width="6.875" style="41" customWidth="1"/>
    <col min="11019" max="11019" width="3.875" style="41" customWidth="1"/>
    <col min="11020" max="11020" width="5.625" style="41" customWidth="1"/>
    <col min="11021" max="11021" width="6.375" style="41" customWidth="1"/>
    <col min="11022" max="11022" width="3.625" style="41" customWidth="1"/>
    <col min="11023" max="11023" width="5" style="41" customWidth="1"/>
    <col min="11024" max="11024" width="5.25" style="41" customWidth="1"/>
    <col min="11025" max="11025" width="5.625" style="41" customWidth="1"/>
    <col min="11026" max="11026" width="6.875" style="41" customWidth="1"/>
    <col min="11027" max="11027" width="5" style="41" customWidth="1"/>
    <col min="11028" max="11028" width="4.5" style="41" customWidth="1"/>
    <col min="11029" max="11029" width="6.875" style="41" customWidth="1"/>
    <col min="11030" max="11030" width="6.375" style="41" customWidth="1"/>
    <col min="11031" max="11031" width="7.25" style="41" customWidth="1"/>
    <col min="11032" max="11032" width="5.875" style="41" customWidth="1"/>
    <col min="11033" max="11034" width="7.25" style="41" customWidth="1"/>
    <col min="11035" max="11035" width="6.375" style="41" customWidth="1"/>
    <col min="11036" max="11264" width="9.125" style="41"/>
    <col min="11265" max="11265" width="3.625" style="41" customWidth="1"/>
    <col min="11266" max="11266" width="6.5" style="41" customWidth="1"/>
    <col min="11267" max="11267" width="4.375" style="41" customWidth="1"/>
    <col min="11268" max="11269" width="4" style="41" customWidth="1"/>
    <col min="11270" max="11270" width="4.25" style="41" customWidth="1"/>
    <col min="11271" max="11271" width="3.625" style="41" customWidth="1"/>
    <col min="11272" max="11272" width="6" style="41" customWidth="1"/>
    <col min="11273" max="11273" width="4.875" style="41" customWidth="1"/>
    <col min="11274" max="11274" width="6.875" style="41" customWidth="1"/>
    <col min="11275" max="11275" width="3.875" style="41" customWidth="1"/>
    <col min="11276" max="11276" width="5.625" style="41" customWidth="1"/>
    <col min="11277" max="11277" width="6.375" style="41" customWidth="1"/>
    <col min="11278" max="11278" width="3.625" style="41" customWidth="1"/>
    <col min="11279" max="11279" width="5" style="41" customWidth="1"/>
    <col min="11280" max="11280" width="5.25" style="41" customWidth="1"/>
    <col min="11281" max="11281" width="5.625" style="41" customWidth="1"/>
    <col min="11282" max="11282" width="6.875" style="41" customWidth="1"/>
    <col min="11283" max="11283" width="5" style="41" customWidth="1"/>
    <col min="11284" max="11284" width="4.5" style="41" customWidth="1"/>
    <col min="11285" max="11285" width="6.875" style="41" customWidth="1"/>
    <col min="11286" max="11286" width="6.375" style="41" customWidth="1"/>
    <col min="11287" max="11287" width="7.25" style="41" customWidth="1"/>
    <col min="11288" max="11288" width="5.875" style="41" customWidth="1"/>
    <col min="11289" max="11290" width="7.25" style="41" customWidth="1"/>
    <col min="11291" max="11291" width="6.375" style="41" customWidth="1"/>
    <col min="11292" max="11520" width="9.125" style="41"/>
    <col min="11521" max="11521" width="3.625" style="41" customWidth="1"/>
    <col min="11522" max="11522" width="6.5" style="41" customWidth="1"/>
    <col min="11523" max="11523" width="4.375" style="41" customWidth="1"/>
    <col min="11524" max="11525" width="4" style="41" customWidth="1"/>
    <col min="11526" max="11526" width="4.25" style="41" customWidth="1"/>
    <col min="11527" max="11527" width="3.625" style="41" customWidth="1"/>
    <col min="11528" max="11528" width="6" style="41" customWidth="1"/>
    <col min="11529" max="11529" width="4.875" style="41" customWidth="1"/>
    <col min="11530" max="11530" width="6.875" style="41" customWidth="1"/>
    <col min="11531" max="11531" width="3.875" style="41" customWidth="1"/>
    <col min="11532" max="11532" width="5.625" style="41" customWidth="1"/>
    <col min="11533" max="11533" width="6.375" style="41" customWidth="1"/>
    <col min="11534" max="11534" width="3.625" style="41" customWidth="1"/>
    <col min="11535" max="11535" width="5" style="41" customWidth="1"/>
    <col min="11536" max="11536" width="5.25" style="41" customWidth="1"/>
    <col min="11537" max="11537" width="5.625" style="41" customWidth="1"/>
    <col min="11538" max="11538" width="6.875" style="41" customWidth="1"/>
    <col min="11539" max="11539" width="5" style="41" customWidth="1"/>
    <col min="11540" max="11540" width="4.5" style="41" customWidth="1"/>
    <col min="11541" max="11541" width="6.875" style="41" customWidth="1"/>
    <col min="11542" max="11542" width="6.375" style="41" customWidth="1"/>
    <col min="11543" max="11543" width="7.25" style="41" customWidth="1"/>
    <col min="11544" max="11544" width="5.875" style="41" customWidth="1"/>
    <col min="11545" max="11546" width="7.25" style="41" customWidth="1"/>
    <col min="11547" max="11547" width="6.375" style="41" customWidth="1"/>
    <col min="11548" max="11776" width="9.125" style="41"/>
    <col min="11777" max="11777" width="3.625" style="41" customWidth="1"/>
    <col min="11778" max="11778" width="6.5" style="41" customWidth="1"/>
    <col min="11779" max="11779" width="4.375" style="41" customWidth="1"/>
    <col min="11780" max="11781" width="4" style="41" customWidth="1"/>
    <col min="11782" max="11782" width="4.25" style="41" customWidth="1"/>
    <col min="11783" max="11783" width="3.625" style="41" customWidth="1"/>
    <col min="11784" max="11784" width="6" style="41" customWidth="1"/>
    <col min="11785" max="11785" width="4.875" style="41" customWidth="1"/>
    <col min="11786" max="11786" width="6.875" style="41" customWidth="1"/>
    <col min="11787" max="11787" width="3.875" style="41" customWidth="1"/>
    <col min="11788" max="11788" width="5.625" style="41" customWidth="1"/>
    <col min="11789" max="11789" width="6.375" style="41" customWidth="1"/>
    <col min="11790" max="11790" width="3.625" style="41" customWidth="1"/>
    <col min="11791" max="11791" width="5" style="41" customWidth="1"/>
    <col min="11792" max="11792" width="5.25" style="41" customWidth="1"/>
    <col min="11793" max="11793" width="5.625" style="41" customWidth="1"/>
    <col min="11794" max="11794" width="6.875" style="41" customWidth="1"/>
    <col min="11795" max="11795" width="5" style="41" customWidth="1"/>
    <col min="11796" max="11796" width="4.5" style="41" customWidth="1"/>
    <col min="11797" max="11797" width="6.875" style="41" customWidth="1"/>
    <col min="11798" max="11798" width="6.375" style="41" customWidth="1"/>
    <col min="11799" max="11799" width="7.25" style="41" customWidth="1"/>
    <col min="11800" max="11800" width="5.875" style="41" customWidth="1"/>
    <col min="11801" max="11802" width="7.25" style="41" customWidth="1"/>
    <col min="11803" max="11803" width="6.375" style="41" customWidth="1"/>
    <col min="11804" max="12032" width="9.125" style="41"/>
    <col min="12033" max="12033" width="3.625" style="41" customWidth="1"/>
    <col min="12034" max="12034" width="6.5" style="41" customWidth="1"/>
    <col min="12035" max="12035" width="4.375" style="41" customWidth="1"/>
    <col min="12036" max="12037" width="4" style="41" customWidth="1"/>
    <col min="12038" max="12038" width="4.25" style="41" customWidth="1"/>
    <col min="12039" max="12039" width="3.625" style="41" customWidth="1"/>
    <col min="12040" max="12040" width="6" style="41" customWidth="1"/>
    <col min="12041" max="12041" width="4.875" style="41" customWidth="1"/>
    <col min="12042" max="12042" width="6.875" style="41" customWidth="1"/>
    <col min="12043" max="12043" width="3.875" style="41" customWidth="1"/>
    <col min="12044" max="12044" width="5.625" style="41" customWidth="1"/>
    <col min="12045" max="12045" width="6.375" style="41" customWidth="1"/>
    <col min="12046" max="12046" width="3.625" style="41" customWidth="1"/>
    <col min="12047" max="12047" width="5" style="41" customWidth="1"/>
    <col min="12048" max="12048" width="5.25" style="41" customWidth="1"/>
    <col min="12049" max="12049" width="5.625" style="41" customWidth="1"/>
    <col min="12050" max="12050" width="6.875" style="41" customWidth="1"/>
    <col min="12051" max="12051" width="5" style="41" customWidth="1"/>
    <col min="12052" max="12052" width="4.5" style="41" customWidth="1"/>
    <col min="12053" max="12053" width="6.875" style="41" customWidth="1"/>
    <col min="12054" max="12054" width="6.375" style="41" customWidth="1"/>
    <col min="12055" max="12055" width="7.25" style="41" customWidth="1"/>
    <col min="12056" max="12056" width="5.875" style="41" customWidth="1"/>
    <col min="12057" max="12058" width="7.25" style="41" customWidth="1"/>
    <col min="12059" max="12059" width="6.375" style="41" customWidth="1"/>
    <col min="12060" max="12288" width="9.125" style="41"/>
    <col min="12289" max="12289" width="3.625" style="41" customWidth="1"/>
    <col min="12290" max="12290" width="6.5" style="41" customWidth="1"/>
    <col min="12291" max="12291" width="4.375" style="41" customWidth="1"/>
    <col min="12292" max="12293" width="4" style="41" customWidth="1"/>
    <col min="12294" max="12294" width="4.25" style="41" customWidth="1"/>
    <col min="12295" max="12295" width="3.625" style="41" customWidth="1"/>
    <col min="12296" max="12296" width="6" style="41" customWidth="1"/>
    <col min="12297" max="12297" width="4.875" style="41" customWidth="1"/>
    <col min="12298" max="12298" width="6.875" style="41" customWidth="1"/>
    <col min="12299" max="12299" width="3.875" style="41" customWidth="1"/>
    <col min="12300" max="12300" width="5.625" style="41" customWidth="1"/>
    <col min="12301" max="12301" width="6.375" style="41" customWidth="1"/>
    <col min="12302" max="12302" width="3.625" style="41" customWidth="1"/>
    <col min="12303" max="12303" width="5" style="41" customWidth="1"/>
    <col min="12304" max="12304" width="5.25" style="41" customWidth="1"/>
    <col min="12305" max="12305" width="5.625" style="41" customWidth="1"/>
    <col min="12306" max="12306" width="6.875" style="41" customWidth="1"/>
    <col min="12307" max="12307" width="5" style="41" customWidth="1"/>
    <col min="12308" max="12308" width="4.5" style="41" customWidth="1"/>
    <col min="12309" max="12309" width="6.875" style="41" customWidth="1"/>
    <col min="12310" max="12310" width="6.375" style="41" customWidth="1"/>
    <col min="12311" max="12311" width="7.25" style="41" customWidth="1"/>
    <col min="12312" max="12312" width="5.875" style="41" customWidth="1"/>
    <col min="12313" max="12314" width="7.25" style="41" customWidth="1"/>
    <col min="12315" max="12315" width="6.375" style="41" customWidth="1"/>
    <col min="12316" max="12544" width="9.125" style="41"/>
    <col min="12545" max="12545" width="3.625" style="41" customWidth="1"/>
    <col min="12546" max="12546" width="6.5" style="41" customWidth="1"/>
    <col min="12547" max="12547" width="4.375" style="41" customWidth="1"/>
    <col min="12548" max="12549" width="4" style="41" customWidth="1"/>
    <col min="12550" max="12550" width="4.25" style="41" customWidth="1"/>
    <col min="12551" max="12551" width="3.625" style="41" customWidth="1"/>
    <col min="12552" max="12552" width="6" style="41" customWidth="1"/>
    <col min="12553" max="12553" width="4.875" style="41" customWidth="1"/>
    <col min="12554" max="12554" width="6.875" style="41" customWidth="1"/>
    <col min="12555" max="12555" width="3.875" style="41" customWidth="1"/>
    <col min="12556" max="12556" width="5.625" style="41" customWidth="1"/>
    <col min="12557" max="12557" width="6.375" style="41" customWidth="1"/>
    <col min="12558" max="12558" width="3.625" style="41" customWidth="1"/>
    <col min="12559" max="12559" width="5" style="41" customWidth="1"/>
    <col min="12560" max="12560" width="5.25" style="41" customWidth="1"/>
    <col min="12561" max="12561" width="5.625" style="41" customWidth="1"/>
    <col min="12562" max="12562" width="6.875" style="41" customWidth="1"/>
    <col min="12563" max="12563" width="5" style="41" customWidth="1"/>
    <col min="12564" max="12564" width="4.5" style="41" customWidth="1"/>
    <col min="12565" max="12565" width="6.875" style="41" customWidth="1"/>
    <col min="12566" max="12566" width="6.375" style="41" customWidth="1"/>
    <col min="12567" max="12567" width="7.25" style="41" customWidth="1"/>
    <col min="12568" max="12568" width="5.875" style="41" customWidth="1"/>
    <col min="12569" max="12570" width="7.25" style="41" customWidth="1"/>
    <col min="12571" max="12571" width="6.375" style="41" customWidth="1"/>
    <col min="12572" max="12800" width="9.125" style="41"/>
    <col min="12801" max="12801" width="3.625" style="41" customWidth="1"/>
    <col min="12802" max="12802" width="6.5" style="41" customWidth="1"/>
    <col min="12803" max="12803" width="4.375" style="41" customWidth="1"/>
    <col min="12804" max="12805" width="4" style="41" customWidth="1"/>
    <col min="12806" max="12806" width="4.25" style="41" customWidth="1"/>
    <col min="12807" max="12807" width="3.625" style="41" customWidth="1"/>
    <col min="12808" max="12808" width="6" style="41" customWidth="1"/>
    <col min="12809" max="12809" width="4.875" style="41" customWidth="1"/>
    <col min="12810" max="12810" width="6.875" style="41" customWidth="1"/>
    <col min="12811" max="12811" width="3.875" style="41" customWidth="1"/>
    <col min="12812" max="12812" width="5.625" style="41" customWidth="1"/>
    <col min="12813" max="12813" width="6.375" style="41" customWidth="1"/>
    <col min="12814" max="12814" width="3.625" style="41" customWidth="1"/>
    <col min="12815" max="12815" width="5" style="41" customWidth="1"/>
    <col min="12816" max="12816" width="5.25" style="41" customWidth="1"/>
    <col min="12817" max="12817" width="5.625" style="41" customWidth="1"/>
    <col min="12818" max="12818" width="6.875" style="41" customWidth="1"/>
    <col min="12819" max="12819" width="5" style="41" customWidth="1"/>
    <col min="12820" max="12820" width="4.5" style="41" customWidth="1"/>
    <col min="12821" max="12821" width="6.875" style="41" customWidth="1"/>
    <col min="12822" max="12822" width="6.375" style="41" customWidth="1"/>
    <col min="12823" max="12823" width="7.25" style="41" customWidth="1"/>
    <col min="12824" max="12824" width="5.875" style="41" customWidth="1"/>
    <col min="12825" max="12826" width="7.25" style="41" customWidth="1"/>
    <col min="12827" max="12827" width="6.375" style="41" customWidth="1"/>
    <col min="12828" max="13056" width="9.125" style="41"/>
    <col min="13057" max="13057" width="3.625" style="41" customWidth="1"/>
    <col min="13058" max="13058" width="6.5" style="41" customWidth="1"/>
    <col min="13059" max="13059" width="4.375" style="41" customWidth="1"/>
    <col min="13060" max="13061" width="4" style="41" customWidth="1"/>
    <col min="13062" max="13062" width="4.25" style="41" customWidth="1"/>
    <col min="13063" max="13063" width="3.625" style="41" customWidth="1"/>
    <col min="13064" max="13064" width="6" style="41" customWidth="1"/>
    <col min="13065" max="13065" width="4.875" style="41" customWidth="1"/>
    <col min="13066" max="13066" width="6.875" style="41" customWidth="1"/>
    <col min="13067" max="13067" width="3.875" style="41" customWidth="1"/>
    <col min="13068" max="13068" width="5.625" style="41" customWidth="1"/>
    <col min="13069" max="13069" width="6.375" style="41" customWidth="1"/>
    <col min="13070" max="13070" width="3.625" style="41" customWidth="1"/>
    <col min="13071" max="13071" width="5" style="41" customWidth="1"/>
    <col min="13072" max="13072" width="5.25" style="41" customWidth="1"/>
    <col min="13073" max="13073" width="5.625" style="41" customWidth="1"/>
    <col min="13074" max="13074" width="6.875" style="41" customWidth="1"/>
    <col min="13075" max="13075" width="5" style="41" customWidth="1"/>
    <col min="13076" max="13076" width="4.5" style="41" customWidth="1"/>
    <col min="13077" max="13077" width="6.875" style="41" customWidth="1"/>
    <col min="13078" max="13078" width="6.375" style="41" customWidth="1"/>
    <col min="13079" max="13079" width="7.25" style="41" customWidth="1"/>
    <col min="13080" max="13080" width="5.875" style="41" customWidth="1"/>
    <col min="13081" max="13082" width="7.25" style="41" customWidth="1"/>
    <col min="13083" max="13083" width="6.375" style="41" customWidth="1"/>
    <col min="13084" max="13312" width="9.125" style="41"/>
    <col min="13313" max="13313" width="3.625" style="41" customWidth="1"/>
    <col min="13314" max="13314" width="6.5" style="41" customWidth="1"/>
    <col min="13315" max="13315" width="4.375" style="41" customWidth="1"/>
    <col min="13316" max="13317" width="4" style="41" customWidth="1"/>
    <col min="13318" max="13318" width="4.25" style="41" customWidth="1"/>
    <col min="13319" max="13319" width="3.625" style="41" customWidth="1"/>
    <col min="13320" max="13320" width="6" style="41" customWidth="1"/>
    <col min="13321" max="13321" width="4.875" style="41" customWidth="1"/>
    <col min="13322" max="13322" width="6.875" style="41" customWidth="1"/>
    <col min="13323" max="13323" width="3.875" style="41" customWidth="1"/>
    <col min="13324" max="13324" width="5.625" style="41" customWidth="1"/>
    <col min="13325" max="13325" width="6.375" style="41" customWidth="1"/>
    <col min="13326" max="13326" width="3.625" style="41" customWidth="1"/>
    <col min="13327" max="13327" width="5" style="41" customWidth="1"/>
    <col min="13328" max="13328" width="5.25" style="41" customWidth="1"/>
    <col min="13329" max="13329" width="5.625" style="41" customWidth="1"/>
    <col min="13330" max="13330" width="6.875" style="41" customWidth="1"/>
    <col min="13331" max="13331" width="5" style="41" customWidth="1"/>
    <col min="13332" max="13332" width="4.5" style="41" customWidth="1"/>
    <col min="13333" max="13333" width="6.875" style="41" customWidth="1"/>
    <col min="13334" max="13334" width="6.375" style="41" customWidth="1"/>
    <col min="13335" max="13335" width="7.25" style="41" customWidth="1"/>
    <col min="13336" max="13336" width="5.875" style="41" customWidth="1"/>
    <col min="13337" max="13338" width="7.25" style="41" customWidth="1"/>
    <col min="13339" max="13339" width="6.375" style="41" customWidth="1"/>
    <col min="13340" max="13568" width="9.125" style="41"/>
    <col min="13569" max="13569" width="3.625" style="41" customWidth="1"/>
    <col min="13570" max="13570" width="6.5" style="41" customWidth="1"/>
    <col min="13571" max="13571" width="4.375" style="41" customWidth="1"/>
    <col min="13572" max="13573" width="4" style="41" customWidth="1"/>
    <col min="13574" max="13574" width="4.25" style="41" customWidth="1"/>
    <col min="13575" max="13575" width="3.625" style="41" customWidth="1"/>
    <col min="13576" max="13576" width="6" style="41" customWidth="1"/>
    <col min="13577" max="13577" width="4.875" style="41" customWidth="1"/>
    <col min="13578" max="13578" width="6.875" style="41" customWidth="1"/>
    <col min="13579" max="13579" width="3.875" style="41" customWidth="1"/>
    <col min="13580" max="13580" width="5.625" style="41" customWidth="1"/>
    <col min="13581" max="13581" width="6.375" style="41" customWidth="1"/>
    <col min="13582" max="13582" width="3.625" style="41" customWidth="1"/>
    <col min="13583" max="13583" width="5" style="41" customWidth="1"/>
    <col min="13584" max="13584" width="5.25" style="41" customWidth="1"/>
    <col min="13585" max="13585" width="5.625" style="41" customWidth="1"/>
    <col min="13586" max="13586" width="6.875" style="41" customWidth="1"/>
    <col min="13587" max="13587" width="5" style="41" customWidth="1"/>
    <col min="13588" max="13588" width="4.5" style="41" customWidth="1"/>
    <col min="13589" max="13589" width="6.875" style="41" customWidth="1"/>
    <col min="13590" max="13590" width="6.375" style="41" customWidth="1"/>
    <col min="13591" max="13591" width="7.25" style="41" customWidth="1"/>
    <col min="13592" max="13592" width="5.875" style="41" customWidth="1"/>
    <col min="13593" max="13594" width="7.25" style="41" customWidth="1"/>
    <col min="13595" max="13595" width="6.375" style="41" customWidth="1"/>
    <col min="13596" max="13824" width="9.125" style="41"/>
    <col min="13825" max="13825" width="3.625" style="41" customWidth="1"/>
    <col min="13826" max="13826" width="6.5" style="41" customWidth="1"/>
    <col min="13827" max="13827" width="4.375" style="41" customWidth="1"/>
    <col min="13828" max="13829" width="4" style="41" customWidth="1"/>
    <col min="13830" max="13830" width="4.25" style="41" customWidth="1"/>
    <col min="13831" max="13831" width="3.625" style="41" customWidth="1"/>
    <col min="13832" max="13832" width="6" style="41" customWidth="1"/>
    <col min="13833" max="13833" width="4.875" style="41" customWidth="1"/>
    <col min="13834" max="13834" width="6.875" style="41" customWidth="1"/>
    <col min="13835" max="13835" width="3.875" style="41" customWidth="1"/>
    <col min="13836" max="13836" width="5.625" style="41" customWidth="1"/>
    <col min="13837" max="13837" width="6.375" style="41" customWidth="1"/>
    <col min="13838" max="13838" width="3.625" style="41" customWidth="1"/>
    <col min="13839" max="13839" width="5" style="41" customWidth="1"/>
    <col min="13840" max="13840" width="5.25" style="41" customWidth="1"/>
    <col min="13841" max="13841" width="5.625" style="41" customWidth="1"/>
    <col min="13842" max="13842" width="6.875" style="41" customWidth="1"/>
    <col min="13843" max="13843" width="5" style="41" customWidth="1"/>
    <col min="13844" max="13844" width="4.5" style="41" customWidth="1"/>
    <col min="13845" max="13845" width="6.875" style="41" customWidth="1"/>
    <col min="13846" max="13846" width="6.375" style="41" customWidth="1"/>
    <col min="13847" max="13847" width="7.25" style="41" customWidth="1"/>
    <col min="13848" max="13848" width="5.875" style="41" customWidth="1"/>
    <col min="13849" max="13850" width="7.25" style="41" customWidth="1"/>
    <col min="13851" max="13851" width="6.375" style="41" customWidth="1"/>
    <col min="13852" max="14080" width="9.125" style="41"/>
    <col min="14081" max="14081" width="3.625" style="41" customWidth="1"/>
    <col min="14082" max="14082" width="6.5" style="41" customWidth="1"/>
    <col min="14083" max="14083" width="4.375" style="41" customWidth="1"/>
    <col min="14084" max="14085" width="4" style="41" customWidth="1"/>
    <col min="14086" max="14086" width="4.25" style="41" customWidth="1"/>
    <col min="14087" max="14087" width="3.625" style="41" customWidth="1"/>
    <col min="14088" max="14088" width="6" style="41" customWidth="1"/>
    <col min="14089" max="14089" width="4.875" style="41" customWidth="1"/>
    <col min="14090" max="14090" width="6.875" style="41" customWidth="1"/>
    <col min="14091" max="14091" width="3.875" style="41" customWidth="1"/>
    <col min="14092" max="14092" width="5.625" style="41" customWidth="1"/>
    <col min="14093" max="14093" width="6.375" style="41" customWidth="1"/>
    <col min="14094" max="14094" width="3.625" style="41" customWidth="1"/>
    <col min="14095" max="14095" width="5" style="41" customWidth="1"/>
    <col min="14096" max="14096" width="5.25" style="41" customWidth="1"/>
    <col min="14097" max="14097" width="5.625" style="41" customWidth="1"/>
    <col min="14098" max="14098" width="6.875" style="41" customWidth="1"/>
    <col min="14099" max="14099" width="5" style="41" customWidth="1"/>
    <col min="14100" max="14100" width="4.5" style="41" customWidth="1"/>
    <col min="14101" max="14101" width="6.875" style="41" customWidth="1"/>
    <col min="14102" max="14102" width="6.375" style="41" customWidth="1"/>
    <col min="14103" max="14103" width="7.25" style="41" customWidth="1"/>
    <col min="14104" max="14104" width="5.875" style="41" customWidth="1"/>
    <col min="14105" max="14106" width="7.25" style="41" customWidth="1"/>
    <col min="14107" max="14107" width="6.375" style="41" customWidth="1"/>
    <col min="14108" max="14336" width="9.125" style="41"/>
    <col min="14337" max="14337" width="3.625" style="41" customWidth="1"/>
    <col min="14338" max="14338" width="6.5" style="41" customWidth="1"/>
    <col min="14339" max="14339" width="4.375" style="41" customWidth="1"/>
    <col min="14340" max="14341" width="4" style="41" customWidth="1"/>
    <col min="14342" max="14342" width="4.25" style="41" customWidth="1"/>
    <col min="14343" max="14343" width="3.625" style="41" customWidth="1"/>
    <col min="14344" max="14344" width="6" style="41" customWidth="1"/>
    <col min="14345" max="14345" width="4.875" style="41" customWidth="1"/>
    <col min="14346" max="14346" width="6.875" style="41" customWidth="1"/>
    <col min="14347" max="14347" width="3.875" style="41" customWidth="1"/>
    <col min="14348" max="14348" width="5.625" style="41" customWidth="1"/>
    <col min="14349" max="14349" width="6.375" style="41" customWidth="1"/>
    <col min="14350" max="14350" width="3.625" style="41" customWidth="1"/>
    <col min="14351" max="14351" width="5" style="41" customWidth="1"/>
    <col min="14352" max="14352" width="5.25" style="41" customWidth="1"/>
    <col min="14353" max="14353" width="5.625" style="41" customWidth="1"/>
    <col min="14354" max="14354" width="6.875" style="41" customWidth="1"/>
    <col min="14355" max="14355" width="5" style="41" customWidth="1"/>
    <col min="14356" max="14356" width="4.5" style="41" customWidth="1"/>
    <col min="14357" max="14357" width="6.875" style="41" customWidth="1"/>
    <col min="14358" max="14358" width="6.375" style="41" customWidth="1"/>
    <col min="14359" max="14359" width="7.25" style="41" customWidth="1"/>
    <col min="14360" max="14360" width="5.875" style="41" customWidth="1"/>
    <col min="14361" max="14362" width="7.25" style="41" customWidth="1"/>
    <col min="14363" max="14363" width="6.375" style="41" customWidth="1"/>
    <col min="14364" max="14592" width="9.125" style="41"/>
    <col min="14593" max="14593" width="3.625" style="41" customWidth="1"/>
    <col min="14594" max="14594" width="6.5" style="41" customWidth="1"/>
    <col min="14595" max="14595" width="4.375" style="41" customWidth="1"/>
    <col min="14596" max="14597" width="4" style="41" customWidth="1"/>
    <col min="14598" max="14598" width="4.25" style="41" customWidth="1"/>
    <col min="14599" max="14599" width="3.625" style="41" customWidth="1"/>
    <col min="14600" max="14600" width="6" style="41" customWidth="1"/>
    <col min="14601" max="14601" width="4.875" style="41" customWidth="1"/>
    <col min="14602" max="14602" width="6.875" style="41" customWidth="1"/>
    <col min="14603" max="14603" width="3.875" style="41" customWidth="1"/>
    <col min="14604" max="14604" width="5.625" style="41" customWidth="1"/>
    <col min="14605" max="14605" width="6.375" style="41" customWidth="1"/>
    <col min="14606" max="14606" width="3.625" style="41" customWidth="1"/>
    <col min="14607" max="14607" width="5" style="41" customWidth="1"/>
    <col min="14608" max="14608" width="5.25" style="41" customWidth="1"/>
    <col min="14609" max="14609" width="5.625" style="41" customWidth="1"/>
    <col min="14610" max="14610" width="6.875" style="41" customWidth="1"/>
    <col min="14611" max="14611" width="5" style="41" customWidth="1"/>
    <col min="14612" max="14612" width="4.5" style="41" customWidth="1"/>
    <col min="14613" max="14613" width="6.875" style="41" customWidth="1"/>
    <col min="14614" max="14614" width="6.375" style="41" customWidth="1"/>
    <col min="14615" max="14615" width="7.25" style="41" customWidth="1"/>
    <col min="14616" max="14616" width="5.875" style="41" customWidth="1"/>
    <col min="14617" max="14618" width="7.25" style="41" customWidth="1"/>
    <col min="14619" max="14619" width="6.375" style="41" customWidth="1"/>
    <col min="14620" max="14848" width="9.125" style="41"/>
    <col min="14849" max="14849" width="3.625" style="41" customWidth="1"/>
    <col min="14850" max="14850" width="6.5" style="41" customWidth="1"/>
    <col min="14851" max="14851" width="4.375" style="41" customWidth="1"/>
    <col min="14852" max="14853" width="4" style="41" customWidth="1"/>
    <col min="14854" max="14854" width="4.25" style="41" customWidth="1"/>
    <col min="14855" max="14855" width="3.625" style="41" customWidth="1"/>
    <col min="14856" max="14856" width="6" style="41" customWidth="1"/>
    <col min="14857" max="14857" width="4.875" style="41" customWidth="1"/>
    <col min="14858" max="14858" width="6.875" style="41" customWidth="1"/>
    <col min="14859" max="14859" width="3.875" style="41" customWidth="1"/>
    <col min="14860" max="14860" width="5.625" style="41" customWidth="1"/>
    <col min="14861" max="14861" width="6.375" style="41" customWidth="1"/>
    <col min="14862" max="14862" width="3.625" style="41" customWidth="1"/>
    <col min="14863" max="14863" width="5" style="41" customWidth="1"/>
    <col min="14864" max="14864" width="5.25" style="41" customWidth="1"/>
    <col min="14865" max="14865" width="5.625" style="41" customWidth="1"/>
    <col min="14866" max="14866" width="6.875" style="41" customWidth="1"/>
    <col min="14867" max="14867" width="5" style="41" customWidth="1"/>
    <col min="14868" max="14868" width="4.5" style="41" customWidth="1"/>
    <col min="14869" max="14869" width="6.875" style="41" customWidth="1"/>
    <col min="14870" max="14870" width="6.375" style="41" customWidth="1"/>
    <col min="14871" max="14871" width="7.25" style="41" customWidth="1"/>
    <col min="14872" max="14872" width="5.875" style="41" customWidth="1"/>
    <col min="14873" max="14874" width="7.25" style="41" customWidth="1"/>
    <col min="14875" max="14875" width="6.375" style="41" customWidth="1"/>
    <col min="14876" max="15104" width="9.125" style="41"/>
    <col min="15105" max="15105" width="3.625" style="41" customWidth="1"/>
    <col min="15106" max="15106" width="6.5" style="41" customWidth="1"/>
    <col min="15107" max="15107" width="4.375" style="41" customWidth="1"/>
    <col min="15108" max="15109" width="4" style="41" customWidth="1"/>
    <col min="15110" max="15110" width="4.25" style="41" customWidth="1"/>
    <col min="15111" max="15111" width="3.625" style="41" customWidth="1"/>
    <col min="15112" max="15112" width="6" style="41" customWidth="1"/>
    <col min="15113" max="15113" width="4.875" style="41" customWidth="1"/>
    <col min="15114" max="15114" width="6.875" style="41" customWidth="1"/>
    <col min="15115" max="15115" width="3.875" style="41" customWidth="1"/>
    <col min="15116" max="15116" width="5.625" style="41" customWidth="1"/>
    <col min="15117" max="15117" width="6.375" style="41" customWidth="1"/>
    <col min="15118" max="15118" width="3.625" style="41" customWidth="1"/>
    <col min="15119" max="15119" width="5" style="41" customWidth="1"/>
    <col min="15120" max="15120" width="5.25" style="41" customWidth="1"/>
    <col min="15121" max="15121" width="5.625" style="41" customWidth="1"/>
    <col min="15122" max="15122" width="6.875" style="41" customWidth="1"/>
    <col min="15123" max="15123" width="5" style="41" customWidth="1"/>
    <col min="15124" max="15124" width="4.5" style="41" customWidth="1"/>
    <col min="15125" max="15125" width="6.875" style="41" customWidth="1"/>
    <col min="15126" max="15126" width="6.375" style="41" customWidth="1"/>
    <col min="15127" max="15127" width="7.25" style="41" customWidth="1"/>
    <col min="15128" max="15128" width="5.875" style="41" customWidth="1"/>
    <col min="15129" max="15130" width="7.25" style="41" customWidth="1"/>
    <col min="15131" max="15131" width="6.375" style="41" customWidth="1"/>
    <col min="15132" max="15360" width="9.125" style="41"/>
    <col min="15361" max="15361" width="3.625" style="41" customWidth="1"/>
    <col min="15362" max="15362" width="6.5" style="41" customWidth="1"/>
    <col min="15363" max="15363" width="4.375" style="41" customWidth="1"/>
    <col min="15364" max="15365" width="4" style="41" customWidth="1"/>
    <col min="15366" max="15366" width="4.25" style="41" customWidth="1"/>
    <col min="15367" max="15367" width="3.625" style="41" customWidth="1"/>
    <col min="15368" max="15368" width="6" style="41" customWidth="1"/>
    <col min="15369" max="15369" width="4.875" style="41" customWidth="1"/>
    <col min="15370" max="15370" width="6.875" style="41" customWidth="1"/>
    <col min="15371" max="15371" width="3.875" style="41" customWidth="1"/>
    <col min="15372" max="15372" width="5.625" style="41" customWidth="1"/>
    <col min="15373" max="15373" width="6.375" style="41" customWidth="1"/>
    <col min="15374" max="15374" width="3.625" style="41" customWidth="1"/>
    <col min="15375" max="15375" width="5" style="41" customWidth="1"/>
    <col min="15376" max="15376" width="5.25" style="41" customWidth="1"/>
    <col min="15377" max="15377" width="5.625" style="41" customWidth="1"/>
    <col min="15378" max="15378" width="6.875" style="41" customWidth="1"/>
    <col min="15379" max="15379" width="5" style="41" customWidth="1"/>
    <col min="15380" max="15380" width="4.5" style="41" customWidth="1"/>
    <col min="15381" max="15381" width="6.875" style="41" customWidth="1"/>
    <col min="15382" max="15382" width="6.375" style="41" customWidth="1"/>
    <col min="15383" max="15383" width="7.25" style="41" customWidth="1"/>
    <col min="15384" max="15384" width="5.875" style="41" customWidth="1"/>
    <col min="15385" max="15386" width="7.25" style="41" customWidth="1"/>
    <col min="15387" max="15387" width="6.375" style="41" customWidth="1"/>
    <col min="15388" max="15616" width="9.125" style="41"/>
    <col min="15617" max="15617" width="3.625" style="41" customWidth="1"/>
    <col min="15618" max="15618" width="6.5" style="41" customWidth="1"/>
    <col min="15619" max="15619" width="4.375" style="41" customWidth="1"/>
    <col min="15620" max="15621" width="4" style="41" customWidth="1"/>
    <col min="15622" max="15622" width="4.25" style="41" customWidth="1"/>
    <col min="15623" max="15623" width="3.625" style="41" customWidth="1"/>
    <col min="15624" max="15624" width="6" style="41" customWidth="1"/>
    <col min="15625" max="15625" width="4.875" style="41" customWidth="1"/>
    <col min="15626" max="15626" width="6.875" style="41" customWidth="1"/>
    <col min="15627" max="15627" width="3.875" style="41" customWidth="1"/>
    <col min="15628" max="15628" width="5.625" style="41" customWidth="1"/>
    <col min="15629" max="15629" width="6.375" style="41" customWidth="1"/>
    <col min="15630" max="15630" width="3.625" style="41" customWidth="1"/>
    <col min="15631" max="15631" width="5" style="41" customWidth="1"/>
    <col min="15632" max="15632" width="5.25" style="41" customWidth="1"/>
    <col min="15633" max="15633" width="5.625" style="41" customWidth="1"/>
    <col min="15634" max="15634" width="6.875" style="41" customWidth="1"/>
    <col min="15635" max="15635" width="5" style="41" customWidth="1"/>
    <col min="15636" max="15636" width="4.5" style="41" customWidth="1"/>
    <col min="15637" max="15637" width="6.875" style="41" customWidth="1"/>
    <col min="15638" max="15638" width="6.375" style="41" customWidth="1"/>
    <col min="15639" max="15639" width="7.25" style="41" customWidth="1"/>
    <col min="15640" max="15640" width="5.875" style="41" customWidth="1"/>
    <col min="15641" max="15642" width="7.25" style="41" customWidth="1"/>
    <col min="15643" max="15643" width="6.375" style="41" customWidth="1"/>
    <col min="15644" max="15872" width="9.125" style="41"/>
    <col min="15873" max="15873" width="3.625" style="41" customWidth="1"/>
    <col min="15874" max="15874" width="6.5" style="41" customWidth="1"/>
    <col min="15875" max="15875" width="4.375" style="41" customWidth="1"/>
    <col min="15876" max="15877" width="4" style="41" customWidth="1"/>
    <col min="15878" max="15878" width="4.25" style="41" customWidth="1"/>
    <col min="15879" max="15879" width="3.625" style="41" customWidth="1"/>
    <col min="15880" max="15880" width="6" style="41" customWidth="1"/>
    <col min="15881" max="15881" width="4.875" style="41" customWidth="1"/>
    <col min="15882" max="15882" width="6.875" style="41" customWidth="1"/>
    <col min="15883" max="15883" width="3.875" style="41" customWidth="1"/>
    <col min="15884" max="15884" width="5.625" style="41" customWidth="1"/>
    <col min="15885" max="15885" width="6.375" style="41" customWidth="1"/>
    <col min="15886" max="15886" width="3.625" style="41" customWidth="1"/>
    <col min="15887" max="15887" width="5" style="41" customWidth="1"/>
    <col min="15888" max="15888" width="5.25" style="41" customWidth="1"/>
    <col min="15889" max="15889" width="5.625" style="41" customWidth="1"/>
    <col min="15890" max="15890" width="6.875" style="41" customWidth="1"/>
    <col min="15891" max="15891" width="5" style="41" customWidth="1"/>
    <col min="15892" max="15892" width="4.5" style="41" customWidth="1"/>
    <col min="15893" max="15893" width="6.875" style="41" customWidth="1"/>
    <col min="15894" max="15894" width="6.375" style="41" customWidth="1"/>
    <col min="15895" max="15895" width="7.25" style="41" customWidth="1"/>
    <col min="15896" max="15896" width="5.875" style="41" customWidth="1"/>
    <col min="15897" max="15898" width="7.25" style="41" customWidth="1"/>
    <col min="15899" max="15899" width="6.375" style="41" customWidth="1"/>
    <col min="15900" max="16128" width="9.125" style="41"/>
    <col min="16129" max="16129" width="3.625" style="41" customWidth="1"/>
    <col min="16130" max="16130" width="6.5" style="41" customWidth="1"/>
    <col min="16131" max="16131" width="4.375" style="41" customWidth="1"/>
    <col min="16132" max="16133" width="4" style="41" customWidth="1"/>
    <col min="16134" max="16134" width="4.25" style="41" customWidth="1"/>
    <col min="16135" max="16135" width="3.625" style="41" customWidth="1"/>
    <col min="16136" max="16136" width="6" style="41" customWidth="1"/>
    <col min="16137" max="16137" width="4.875" style="41" customWidth="1"/>
    <col min="16138" max="16138" width="6.875" style="41" customWidth="1"/>
    <col min="16139" max="16139" width="3.875" style="41" customWidth="1"/>
    <col min="16140" max="16140" width="5.625" style="41" customWidth="1"/>
    <col min="16141" max="16141" width="6.375" style="41" customWidth="1"/>
    <col min="16142" max="16142" width="3.625" style="41" customWidth="1"/>
    <col min="16143" max="16143" width="5" style="41" customWidth="1"/>
    <col min="16144" max="16144" width="5.25" style="41" customWidth="1"/>
    <col min="16145" max="16145" width="5.625" style="41" customWidth="1"/>
    <col min="16146" max="16146" width="6.875" style="41" customWidth="1"/>
    <col min="16147" max="16147" width="5" style="41" customWidth="1"/>
    <col min="16148" max="16148" width="4.5" style="41" customWidth="1"/>
    <col min="16149" max="16149" width="6.875" style="41" customWidth="1"/>
    <col min="16150" max="16150" width="6.375" style="41" customWidth="1"/>
    <col min="16151" max="16151" width="7.25" style="41" customWidth="1"/>
    <col min="16152" max="16152" width="5.875" style="41" customWidth="1"/>
    <col min="16153" max="16154" width="7.25" style="41" customWidth="1"/>
    <col min="16155" max="16155" width="6.375" style="41" customWidth="1"/>
    <col min="16156" max="16384" width="9.125" style="41"/>
  </cols>
  <sheetData>
    <row r="1" spans="1:34" s="58" customFormat="1" x14ac:dyDescent="0.45">
      <c r="A1" s="83"/>
      <c r="B1" s="84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5"/>
      <c r="AA1" s="85" t="s">
        <v>285</v>
      </c>
      <c r="AB1" s="86"/>
      <c r="AC1" s="86"/>
      <c r="AD1" s="86"/>
      <c r="AE1" s="86"/>
      <c r="AF1" s="86"/>
      <c r="AG1" s="86"/>
      <c r="AH1" s="86"/>
    </row>
    <row r="2" spans="1:34" x14ac:dyDescent="0.45">
      <c r="A2" s="176" t="s">
        <v>259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34" s="58" customFormat="1" x14ac:dyDescent="0.45">
      <c r="A3" s="177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86"/>
      <c r="AB3" s="86"/>
      <c r="AC3" s="86"/>
      <c r="AD3" s="86"/>
      <c r="AE3" s="86"/>
      <c r="AF3" s="86"/>
      <c r="AG3" s="86"/>
      <c r="AH3" s="86"/>
    </row>
    <row r="4" spans="1:34" s="58" customFormat="1" ht="18.75" customHeight="1" x14ac:dyDescent="0.45">
      <c r="A4" s="178" t="s">
        <v>260</v>
      </c>
      <c r="B4" s="179"/>
      <c r="C4" s="179"/>
      <c r="D4" s="179"/>
      <c r="E4" s="179"/>
      <c r="F4" s="179"/>
      <c r="G4" s="179"/>
      <c r="H4" s="179"/>
      <c r="I4" s="179"/>
      <c r="J4" s="162"/>
      <c r="K4" s="161" t="s">
        <v>261</v>
      </c>
      <c r="L4" s="179"/>
      <c r="M4" s="179"/>
      <c r="N4" s="179"/>
      <c r="O4" s="179"/>
      <c r="P4" s="179"/>
      <c r="Q4" s="179"/>
      <c r="R4" s="179"/>
      <c r="S4" s="179"/>
      <c r="T4" s="179"/>
      <c r="U4" s="162"/>
      <c r="V4" s="180" t="s">
        <v>262</v>
      </c>
      <c r="W4" s="180" t="s">
        <v>263</v>
      </c>
      <c r="X4" s="180" t="s">
        <v>264</v>
      </c>
      <c r="Y4" s="180" t="s">
        <v>265</v>
      </c>
      <c r="Z4" s="180" t="s">
        <v>266</v>
      </c>
      <c r="AA4" s="181" t="s">
        <v>284</v>
      </c>
      <c r="AB4" s="86"/>
      <c r="AC4" s="86"/>
      <c r="AD4" s="86"/>
      <c r="AE4" s="86"/>
      <c r="AF4" s="86"/>
      <c r="AG4" s="86"/>
      <c r="AH4" s="86"/>
    </row>
    <row r="5" spans="1:34" s="58" customFormat="1" ht="18.75" customHeight="1" x14ac:dyDescent="0.45">
      <c r="A5" s="175" t="s">
        <v>5</v>
      </c>
      <c r="B5" s="166" t="s">
        <v>267</v>
      </c>
      <c r="C5" s="164" t="s">
        <v>268</v>
      </c>
      <c r="D5" s="169" t="s">
        <v>12</v>
      </c>
      <c r="E5" s="170"/>
      <c r="F5" s="171"/>
      <c r="G5" s="164" t="s">
        <v>269</v>
      </c>
      <c r="H5" s="164" t="s">
        <v>270</v>
      </c>
      <c r="I5" s="164" t="s">
        <v>271</v>
      </c>
      <c r="J5" s="164" t="s">
        <v>272</v>
      </c>
      <c r="K5" s="165" t="s">
        <v>5</v>
      </c>
      <c r="L5" s="158" t="s">
        <v>273</v>
      </c>
      <c r="M5" s="158" t="s">
        <v>274</v>
      </c>
      <c r="N5" s="158" t="s">
        <v>269</v>
      </c>
      <c r="O5" s="158" t="s">
        <v>275</v>
      </c>
      <c r="P5" s="158" t="s">
        <v>276</v>
      </c>
      <c r="Q5" s="158" t="s">
        <v>277</v>
      </c>
      <c r="R5" s="158" t="s">
        <v>278</v>
      </c>
      <c r="S5" s="161" t="s">
        <v>279</v>
      </c>
      <c r="T5" s="162"/>
      <c r="U5" s="158" t="s">
        <v>280</v>
      </c>
      <c r="V5" s="159"/>
      <c r="W5" s="159"/>
      <c r="X5" s="159"/>
      <c r="Y5" s="159"/>
      <c r="Z5" s="159"/>
      <c r="AA5" s="182"/>
      <c r="AB5" s="87"/>
      <c r="AC5" s="87"/>
      <c r="AD5" s="87"/>
      <c r="AE5" s="87"/>
      <c r="AF5" s="87"/>
      <c r="AG5" s="87"/>
      <c r="AH5" s="87"/>
    </row>
    <row r="6" spans="1:34" s="58" customFormat="1" ht="18.75" customHeight="1" x14ac:dyDescent="0.45">
      <c r="A6" s="159"/>
      <c r="B6" s="167"/>
      <c r="C6" s="159"/>
      <c r="D6" s="172"/>
      <c r="E6" s="173"/>
      <c r="F6" s="174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8" t="s">
        <v>281</v>
      </c>
      <c r="T6" s="163" t="s">
        <v>282</v>
      </c>
      <c r="U6" s="159"/>
      <c r="V6" s="159"/>
      <c r="W6" s="159"/>
      <c r="X6" s="159"/>
      <c r="Y6" s="159"/>
      <c r="Z6" s="159"/>
      <c r="AA6" s="182"/>
      <c r="AB6" s="87"/>
      <c r="AC6" s="87"/>
      <c r="AD6" s="87"/>
      <c r="AE6" s="87"/>
      <c r="AF6" s="87"/>
      <c r="AG6" s="87"/>
      <c r="AH6" s="87"/>
    </row>
    <row r="7" spans="1:34" s="58" customFormat="1" x14ac:dyDescent="0.45">
      <c r="A7" s="159"/>
      <c r="B7" s="167"/>
      <c r="C7" s="159"/>
      <c r="D7" s="175" t="s">
        <v>37</v>
      </c>
      <c r="E7" s="175" t="s">
        <v>38</v>
      </c>
      <c r="F7" s="175" t="s">
        <v>283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82"/>
      <c r="AB7" s="87"/>
      <c r="AC7" s="87"/>
      <c r="AD7" s="87"/>
      <c r="AE7" s="87"/>
      <c r="AF7" s="87"/>
      <c r="AG7" s="87"/>
      <c r="AH7" s="87"/>
    </row>
    <row r="8" spans="1:34" s="58" customFormat="1" x14ac:dyDescent="0.45">
      <c r="A8" s="159"/>
      <c r="B8" s="167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82"/>
      <c r="AB8" s="87"/>
      <c r="AC8" s="87"/>
      <c r="AD8" s="87"/>
      <c r="AE8" s="87"/>
      <c r="AF8" s="87"/>
      <c r="AG8" s="87"/>
      <c r="AH8" s="87"/>
    </row>
    <row r="9" spans="1:34" s="58" customFormat="1" ht="63" customHeight="1" x14ac:dyDescent="0.45">
      <c r="A9" s="160"/>
      <c r="B9" s="168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83"/>
      <c r="AB9" s="87"/>
      <c r="AC9" s="87"/>
      <c r="AD9" s="87"/>
      <c r="AE9" s="87"/>
      <c r="AF9" s="87"/>
      <c r="AG9" s="87"/>
      <c r="AH9" s="87"/>
    </row>
    <row r="10" spans="1:34" x14ac:dyDescent="0.45">
      <c r="A10" s="88">
        <v>1</v>
      </c>
      <c r="B10" s="89" t="s">
        <v>60</v>
      </c>
      <c r="C10" s="37"/>
      <c r="D10" s="37">
        <v>0</v>
      </c>
      <c r="E10" s="37">
        <v>1</v>
      </c>
      <c r="F10" s="37">
        <v>0</v>
      </c>
      <c r="G10" s="37">
        <v>2</v>
      </c>
      <c r="H10" s="37">
        <f>+(D10*400)+E10*100+F10</f>
        <v>100</v>
      </c>
      <c r="I10" s="61">
        <v>150</v>
      </c>
      <c r="J10" s="37">
        <f t="shared" ref="J10:J111" si="0">H10*I10</f>
        <v>15000</v>
      </c>
      <c r="K10" s="61">
        <v>1</v>
      </c>
      <c r="L10" s="36" t="s">
        <v>62</v>
      </c>
      <c r="M10" s="37" t="s">
        <v>63</v>
      </c>
      <c r="N10" s="37">
        <v>2</v>
      </c>
      <c r="O10" s="37">
        <v>108</v>
      </c>
      <c r="P10" s="61">
        <v>100</v>
      </c>
      <c r="Q10" s="61">
        <v>6800</v>
      </c>
      <c r="R10" s="61">
        <f>O10*Q10</f>
        <v>734400</v>
      </c>
      <c r="S10" s="37">
        <v>16</v>
      </c>
      <c r="T10" s="61">
        <v>22</v>
      </c>
      <c r="U10" s="61">
        <f>R10*T10/100</f>
        <v>161568</v>
      </c>
      <c r="V10" s="79">
        <f>R10-U10</f>
        <v>572832</v>
      </c>
      <c r="W10" s="37">
        <f>V10+J10</f>
        <v>587832</v>
      </c>
      <c r="X10" s="61"/>
      <c r="Y10" s="61">
        <f>W10</f>
        <v>587832</v>
      </c>
      <c r="Z10" s="90">
        <v>0.02</v>
      </c>
      <c r="AA10" s="91">
        <f>Y10*Z10/100</f>
        <v>117.56639999999999</v>
      </c>
    </row>
    <row r="11" spans="1:34" s="48" customFormat="1" x14ac:dyDescent="0.45">
      <c r="A11" s="92"/>
      <c r="B11" s="93"/>
      <c r="C11" s="44"/>
      <c r="D11" s="44"/>
      <c r="E11" s="44"/>
      <c r="F11" s="44"/>
      <c r="G11" s="44"/>
      <c r="H11" s="44"/>
      <c r="I11" s="44"/>
      <c r="J11" s="44"/>
      <c r="K11" s="44"/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94"/>
      <c r="AA11" s="44"/>
    </row>
    <row r="12" spans="1:34" x14ac:dyDescent="0.45">
      <c r="A12" s="88">
        <v>2</v>
      </c>
      <c r="B12" s="89" t="s">
        <v>60</v>
      </c>
      <c r="C12" s="37"/>
      <c r="D12" s="37">
        <v>0</v>
      </c>
      <c r="E12" s="37">
        <v>1</v>
      </c>
      <c r="F12" s="37">
        <v>0</v>
      </c>
      <c r="G12" s="37">
        <v>2</v>
      </c>
      <c r="H12" s="37">
        <f t="shared" ref="H12:H75" si="1">+(D12*400)+E12*100+F12</f>
        <v>100</v>
      </c>
      <c r="I12" s="61">
        <v>150</v>
      </c>
      <c r="J12" s="37">
        <f t="shared" si="0"/>
        <v>15000</v>
      </c>
      <c r="K12" s="61">
        <v>1</v>
      </c>
      <c r="L12" s="36" t="s">
        <v>62</v>
      </c>
      <c r="M12" s="37" t="s">
        <v>68</v>
      </c>
      <c r="N12" s="37">
        <v>2</v>
      </c>
      <c r="O12" s="37">
        <v>55.25</v>
      </c>
      <c r="P12" s="61">
        <v>100</v>
      </c>
      <c r="Q12" s="61">
        <v>6800</v>
      </c>
      <c r="R12" s="61">
        <f>O12*Q12</f>
        <v>375700</v>
      </c>
      <c r="S12" s="37">
        <v>31</v>
      </c>
      <c r="T12" s="61">
        <v>93</v>
      </c>
      <c r="U12" s="61">
        <f>R12*T12/100</f>
        <v>349401</v>
      </c>
      <c r="V12" s="79">
        <f>R12-U12</f>
        <v>26299</v>
      </c>
      <c r="W12" s="37">
        <f t="shared" ref="W12:W75" si="2">V12+J12</f>
        <v>41299</v>
      </c>
      <c r="X12" s="61"/>
      <c r="Y12" s="61">
        <f t="shared" ref="Y12:Y75" si="3">W12</f>
        <v>41299</v>
      </c>
      <c r="Z12" s="90">
        <v>0.02</v>
      </c>
      <c r="AA12" s="91">
        <f t="shared" ref="AA12:AA75" si="4">Y12*Z12/100</f>
        <v>8.2598000000000003</v>
      </c>
    </row>
    <row r="13" spans="1:34" x14ac:dyDescent="0.45">
      <c r="A13" s="88"/>
      <c r="B13" s="89" t="s">
        <v>60</v>
      </c>
      <c r="C13" s="37"/>
      <c r="D13" s="37">
        <v>15</v>
      </c>
      <c r="E13" s="37">
        <v>0</v>
      </c>
      <c r="F13" s="37">
        <v>0</v>
      </c>
      <c r="G13" s="37">
        <v>1</v>
      </c>
      <c r="H13" s="37">
        <f t="shared" si="1"/>
        <v>6000</v>
      </c>
      <c r="I13" s="61">
        <v>100</v>
      </c>
      <c r="J13" s="37">
        <f t="shared" si="0"/>
        <v>600000</v>
      </c>
      <c r="K13" s="61"/>
      <c r="L13" s="36"/>
      <c r="M13" s="37"/>
      <c r="N13" s="37"/>
      <c r="O13" s="37"/>
      <c r="P13" s="61"/>
      <c r="Q13" s="61"/>
      <c r="R13" s="61"/>
      <c r="S13" s="37"/>
      <c r="T13" s="61"/>
      <c r="U13" s="61"/>
      <c r="V13" s="79"/>
      <c r="W13" s="37">
        <f t="shared" si="2"/>
        <v>600000</v>
      </c>
      <c r="X13" s="61"/>
      <c r="Y13" s="61">
        <f t="shared" si="3"/>
        <v>600000</v>
      </c>
      <c r="Z13" s="90">
        <v>0.01</v>
      </c>
      <c r="AA13" s="91">
        <f t="shared" si="4"/>
        <v>60</v>
      </c>
    </row>
    <row r="14" spans="1:34" s="48" customFormat="1" x14ac:dyDescent="0.45">
      <c r="A14" s="92"/>
      <c r="B14" s="93"/>
      <c r="C14" s="44"/>
      <c r="D14" s="44"/>
      <c r="E14" s="44"/>
      <c r="F14" s="44"/>
      <c r="G14" s="44"/>
      <c r="H14" s="44"/>
      <c r="I14" s="44"/>
      <c r="J14" s="44"/>
      <c r="K14" s="44"/>
      <c r="L14" s="43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94"/>
      <c r="AA14" s="44"/>
    </row>
    <row r="15" spans="1:34" x14ac:dyDescent="0.45">
      <c r="A15" s="88">
        <v>3</v>
      </c>
      <c r="B15" s="89" t="s">
        <v>60</v>
      </c>
      <c r="C15" s="37"/>
      <c r="D15" s="37">
        <v>0</v>
      </c>
      <c r="E15" s="37">
        <v>2</v>
      </c>
      <c r="F15" s="37">
        <v>0</v>
      </c>
      <c r="G15" s="37">
        <v>2</v>
      </c>
      <c r="H15" s="37">
        <f t="shared" si="1"/>
        <v>200</v>
      </c>
      <c r="I15" s="61">
        <v>150</v>
      </c>
      <c r="J15" s="37">
        <f>H15*I15</f>
        <v>30000</v>
      </c>
      <c r="K15" s="61">
        <v>1</v>
      </c>
      <c r="L15" s="36" t="s">
        <v>15</v>
      </c>
      <c r="M15" s="37" t="s">
        <v>68</v>
      </c>
      <c r="N15" s="37">
        <v>2</v>
      </c>
      <c r="O15" s="37">
        <v>72</v>
      </c>
      <c r="P15" s="61">
        <v>100</v>
      </c>
      <c r="Q15" s="61">
        <v>6800</v>
      </c>
      <c r="R15" s="61">
        <f>O15*Q15</f>
        <v>489600</v>
      </c>
      <c r="S15" s="37">
        <v>11</v>
      </c>
      <c r="T15" s="61">
        <v>45</v>
      </c>
      <c r="U15" s="61">
        <f>R15*T15/100</f>
        <v>220320</v>
      </c>
      <c r="V15" s="79">
        <f>R15-U15</f>
        <v>269280</v>
      </c>
      <c r="W15" s="37">
        <f t="shared" si="2"/>
        <v>299280</v>
      </c>
      <c r="X15" s="61"/>
      <c r="Y15" s="61">
        <f t="shared" si="3"/>
        <v>299280</v>
      </c>
      <c r="Z15" s="90">
        <v>0.02</v>
      </c>
      <c r="AA15" s="91">
        <f t="shared" si="4"/>
        <v>59.856000000000002</v>
      </c>
    </row>
    <row r="16" spans="1:34" x14ac:dyDescent="0.45">
      <c r="A16" s="88"/>
      <c r="B16" s="89"/>
      <c r="C16" s="37"/>
      <c r="D16" s="37"/>
      <c r="E16" s="37"/>
      <c r="F16" s="37"/>
      <c r="G16" s="37"/>
      <c r="H16" s="37">
        <f t="shared" si="1"/>
        <v>0</v>
      </c>
      <c r="I16" s="61"/>
      <c r="J16" s="37"/>
      <c r="K16" s="61"/>
      <c r="L16" s="36"/>
      <c r="M16" s="37" t="s">
        <v>68</v>
      </c>
      <c r="N16" s="37">
        <v>2</v>
      </c>
      <c r="O16" s="37">
        <v>72</v>
      </c>
      <c r="P16" s="61">
        <v>100</v>
      </c>
      <c r="Q16" s="61">
        <v>6800</v>
      </c>
      <c r="R16" s="61">
        <f>O16*Q16</f>
        <v>489600</v>
      </c>
      <c r="S16" s="37">
        <v>11</v>
      </c>
      <c r="T16" s="61">
        <v>45</v>
      </c>
      <c r="U16" s="61">
        <f>R16*T16/100</f>
        <v>220320</v>
      </c>
      <c r="V16" s="79">
        <f>R16-U16</f>
        <v>269280</v>
      </c>
      <c r="W16" s="37">
        <f t="shared" si="2"/>
        <v>269280</v>
      </c>
      <c r="X16" s="61"/>
      <c r="Y16" s="61">
        <f t="shared" si="3"/>
        <v>269280</v>
      </c>
      <c r="Z16" s="90">
        <v>0.02</v>
      </c>
      <c r="AA16" s="91">
        <f t="shared" si="4"/>
        <v>53.856000000000002</v>
      </c>
    </row>
    <row r="17" spans="1:27" x14ac:dyDescent="0.45">
      <c r="A17" s="88"/>
      <c r="B17" s="89" t="s">
        <v>60</v>
      </c>
      <c r="C17" s="37"/>
      <c r="D17" s="37">
        <v>30</v>
      </c>
      <c r="E17" s="37">
        <v>0</v>
      </c>
      <c r="F17" s="37">
        <v>0</v>
      </c>
      <c r="G17" s="37">
        <v>1</v>
      </c>
      <c r="H17" s="37">
        <f t="shared" si="1"/>
        <v>12000</v>
      </c>
      <c r="I17" s="61">
        <v>100</v>
      </c>
      <c r="J17" s="37">
        <f t="shared" si="0"/>
        <v>1200000</v>
      </c>
      <c r="K17" s="61"/>
      <c r="L17" s="36"/>
      <c r="M17" s="37"/>
      <c r="N17" s="37"/>
      <c r="O17" s="37"/>
      <c r="P17" s="61"/>
      <c r="Q17" s="61"/>
      <c r="R17" s="61"/>
      <c r="S17" s="37"/>
      <c r="T17" s="61"/>
      <c r="U17" s="61"/>
      <c r="V17" s="79"/>
      <c r="W17" s="37">
        <f t="shared" si="2"/>
        <v>1200000</v>
      </c>
      <c r="X17" s="61"/>
      <c r="Y17" s="61">
        <f t="shared" si="3"/>
        <v>1200000</v>
      </c>
      <c r="Z17" s="90">
        <v>0.01</v>
      </c>
      <c r="AA17" s="91">
        <f t="shared" si="4"/>
        <v>120</v>
      </c>
    </row>
    <row r="18" spans="1:27" s="48" customFormat="1" x14ac:dyDescent="0.45">
      <c r="A18" s="92"/>
      <c r="B18" s="93"/>
      <c r="C18" s="44"/>
      <c r="D18" s="44"/>
      <c r="E18" s="44"/>
      <c r="F18" s="44"/>
      <c r="G18" s="44"/>
      <c r="H18" s="44"/>
      <c r="I18" s="44"/>
      <c r="J18" s="44"/>
      <c r="K18" s="44"/>
      <c r="L18" s="43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94"/>
      <c r="AA18" s="44"/>
    </row>
    <row r="19" spans="1:27" x14ac:dyDescent="0.45">
      <c r="A19" s="88">
        <v>4</v>
      </c>
      <c r="B19" s="89" t="s">
        <v>60</v>
      </c>
      <c r="C19" s="37"/>
      <c r="D19" s="37">
        <v>0</v>
      </c>
      <c r="E19" s="37">
        <v>3</v>
      </c>
      <c r="F19" s="37">
        <v>0</v>
      </c>
      <c r="G19" s="37">
        <v>2</v>
      </c>
      <c r="H19" s="37">
        <f t="shared" si="1"/>
        <v>300</v>
      </c>
      <c r="I19" s="61">
        <v>150</v>
      </c>
      <c r="J19" s="37">
        <f>H19*I19</f>
        <v>45000</v>
      </c>
      <c r="K19" s="61">
        <v>1</v>
      </c>
      <c r="L19" s="36" t="s">
        <v>62</v>
      </c>
      <c r="M19" s="37" t="s">
        <v>68</v>
      </c>
      <c r="N19" s="37">
        <v>2</v>
      </c>
      <c r="O19" s="37">
        <v>73.5</v>
      </c>
      <c r="P19" s="61">
        <v>100</v>
      </c>
      <c r="Q19" s="61">
        <v>6800</v>
      </c>
      <c r="R19" s="61">
        <f>O19*Q19</f>
        <v>499800</v>
      </c>
      <c r="S19" s="37">
        <v>46</v>
      </c>
      <c r="T19" s="61">
        <v>93</v>
      </c>
      <c r="U19" s="61">
        <f>R19*T19/100</f>
        <v>464814</v>
      </c>
      <c r="V19" s="79">
        <f>R19-U19</f>
        <v>34986</v>
      </c>
      <c r="W19" s="37">
        <f t="shared" si="2"/>
        <v>79986</v>
      </c>
      <c r="X19" s="61"/>
      <c r="Y19" s="61">
        <f t="shared" si="3"/>
        <v>79986</v>
      </c>
      <c r="Z19" s="90">
        <v>0.02</v>
      </c>
      <c r="AA19" s="91">
        <f t="shared" si="4"/>
        <v>15.997199999999999</v>
      </c>
    </row>
    <row r="20" spans="1:27" x14ac:dyDescent="0.45">
      <c r="A20" s="88"/>
      <c r="B20" s="89" t="s">
        <v>60</v>
      </c>
      <c r="C20" s="37"/>
      <c r="D20" s="37">
        <v>12</v>
      </c>
      <c r="E20" s="37">
        <v>0</v>
      </c>
      <c r="F20" s="37">
        <v>0</v>
      </c>
      <c r="G20" s="37">
        <v>1</v>
      </c>
      <c r="H20" s="37">
        <f t="shared" si="1"/>
        <v>4800</v>
      </c>
      <c r="I20" s="61">
        <v>100</v>
      </c>
      <c r="J20" s="37">
        <f t="shared" si="0"/>
        <v>480000</v>
      </c>
      <c r="K20" s="61"/>
      <c r="L20" s="36"/>
      <c r="M20" s="37"/>
      <c r="N20" s="37"/>
      <c r="O20" s="37"/>
      <c r="P20" s="61"/>
      <c r="Q20" s="61"/>
      <c r="R20" s="61"/>
      <c r="S20" s="37"/>
      <c r="T20" s="61"/>
      <c r="U20" s="61"/>
      <c r="V20" s="79"/>
      <c r="W20" s="37">
        <f t="shared" si="2"/>
        <v>480000</v>
      </c>
      <c r="X20" s="61"/>
      <c r="Y20" s="61">
        <f t="shared" si="3"/>
        <v>480000</v>
      </c>
      <c r="Z20" s="90">
        <v>0.01</v>
      </c>
      <c r="AA20" s="91">
        <f t="shared" si="4"/>
        <v>48</v>
      </c>
    </row>
    <row r="21" spans="1:27" x14ac:dyDescent="0.45">
      <c r="A21" s="88"/>
      <c r="B21" s="89"/>
      <c r="C21" s="37"/>
      <c r="D21" s="37">
        <v>12</v>
      </c>
      <c r="E21" s="37">
        <v>0</v>
      </c>
      <c r="F21" s="37">
        <v>0</v>
      </c>
      <c r="G21" s="37">
        <v>1</v>
      </c>
      <c r="H21" s="37">
        <f t="shared" si="1"/>
        <v>4800</v>
      </c>
      <c r="I21" s="61">
        <v>100</v>
      </c>
      <c r="J21" s="37">
        <f t="shared" si="0"/>
        <v>480000</v>
      </c>
      <c r="K21" s="61"/>
      <c r="L21" s="36"/>
      <c r="M21" s="37"/>
      <c r="N21" s="37"/>
      <c r="O21" s="37"/>
      <c r="P21" s="61"/>
      <c r="Q21" s="61"/>
      <c r="R21" s="61"/>
      <c r="S21" s="37"/>
      <c r="T21" s="61"/>
      <c r="U21" s="61"/>
      <c r="V21" s="79"/>
      <c r="W21" s="37">
        <f t="shared" si="2"/>
        <v>480000</v>
      </c>
      <c r="X21" s="61"/>
      <c r="Y21" s="61">
        <f t="shared" si="3"/>
        <v>480000</v>
      </c>
      <c r="Z21" s="90">
        <v>0.01</v>
      </c>
      <c r="AA21" s="91">
        <f t="shared" si="4"/>
        <v>48</v>
      </c>
    </row>
    <row r="22" spans="1:27" x14ac:dyDescent="0.45">
      <c r="A22" s="88"/>
      <c r="B22" s="89"/>
      <c r="C22" s="37"/>
      <c r="D22" s="37">
        <v>11</v>
      </c>
      <c r="E22" s="37">
        <v>0</v>
      </c>
      <c r="F22" s="37">
        <v>0</v>
      </c>
      <c r="G22" s="37">
        <v>1</v>
      </c>
      <c r="H22" s="37">
        <f t="shared" si="1"/>
        <v>4400</v>
      </c>
      <c r="I22" s="61">
        <v>100</v>
      </c>
      <c r="J22" s="37">
        <f t="shared" si="0"/>
        <v>440000</v>
      </c>
      <c r="K22" s="61"/>
      <c r="L22" s="36"/>
      <c r="M22" s="37"/>
      <c r="N22" s="37"/>
      <c r="O22" s="37"/>
      <c r="P22" s="61"/>
      <c r="Q22" s="61"/>
      <c r="R22" s="61"/>
      <c r="S22" s="37"/>
      <c r="T22" s="61"/>
      <c r="U22" s="61"/>
      <c r="V22" s="79"/>
      <c r="W22" s="37">
        <f t="shared" si="2"/>
        <v>440000</v>
      </c>
      <c r="X22" s="61"/>
      <c r="Y22" s="61">
        <f t="shared" si="3"/>
        <v>440000</v>
      </c>
      <c r="Z22" s="90">
        <v>0.01</v>
      </c>
      <c r="AA22" s="91">
        <f t="shared" si="4"/>
        <v>44</v>
      </c>
    </row>
    <row r="23" spans="1:27" s="48" customFormat="1" x14ac:dyDescent="0.45">
      <c r="A23" s="92"/>
      <c r="B23" s="93"/>
      <c r="C23" s="44"/>
      <c r="D23" s="44"/>
      <c r="E23" s="44"/>
      <c r="F23" s="44"/>
      <c r="G23" s="44"/>
      <c r="H23" s="44"/>
      <c r="I23" s="44"/>
      <c r="J23" s="44"/>
      <c r="K23" s="44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94"/>
      <c r="AA23" s="44"/>
    </row>
    <row r="24" spans="1:27" x14ac:dyDescent="0.45">
      <c r="A24" s="88">
        <v>5</v>
      </c>
      <c r="B24" s="89" t="s">
        <v>60</v>
      </c>
      <c r="C24" s="37"/>
      <c r="D24" s="37">
        <v>0</v>
      </c>
      <c r="E24" s="37">
        <v>1</v>
      </c>
      <c r="F24" s="37">
        <v>0</v>
      </c>
      <c r="G24" s="37">
        <v>2</v>
      </c>
      <c r="H24" s="37">
        <f t="shared" si="1"/>
        <v>100</v>
      </c>
      <c r="I24" s="61">
        <v>150</v>
      </c>
      <c r="J24" s="37">
        <f t="shared" si="0"/>
        <v>15000</v>
      </c>
      <c r="K24" s="61">
        <v>1</v>
      </c>
      <c r="L24" s="40" t="s">
        <v>62</v>
      </c>
      <c r="M24" s="37" t="s">
        <v>68</v>
      </c>
      <c r="N24" s="37">
        <v>2</v>
      </c>
      <c r="O24" s="37">
        <v>52.5</v>
      </c>
      <c r="P24" s="61">
        <v>100</v>
      </c>
      <c r="Q24" s="61">
        <v>6800</v>
      </c>
      <c r="R24" s="61">
        <f>O24*Q24</f>
        <v>357000</v>
      </c>
      <c r="S24" s="37">
        <v>7</v>
      </c>
      <c r="T24" s="61">
        <v>25</v>
      </c>
      <c r="U24" s="61">
        <f>R24*T24/100</f>
        <v>89250</v>
      </c>
      <c r="V24" s="79">
        <f>R24-U24</f>
        <v>267750</v>
      </c>
      <c r="W24" s="37">
        <f t="shared" si="2"/>
        <v>282750</v>
      </c>
      <c r="X24" s="61"/>
      <c r="Y24" s="61">
        <f t="shared" si="3"/>
        <v>282750</v>
      </c>
      <c r="Z24" s="90">
        <v>0.02</v>
      </c>
      <c r="AA24" s="91">
        <f t="shared" si="4"/>
        <v>56.55</v>
      </c>
    </row>
    <row r="25" spans="1:27" x14ac:dyDescent="0.45">
      <c r="A25" s="88"/>
      <c r="B25" s="89" t="s">
        <v>60</v>
      </c>
      <c r="C25" s="37"/>
      <c r="D25" s="37">
        <v>5</v>
      </c>
      <c r="E25" s="37">
        <v>0</v>
      </c>
      <c r="F25" s="37">
        <v>0</v>
      </c>
      <c r="G25" s="37">
        <v>1</v>
      </c>
      <c r="H25" s="37">
        <f t="shared" si="1"/>
        <v>2000</v>
      </c>
      <c r="I25" s="61">
        <v>100</v>
      </c>
      <c r="J25" s="37">
        <f t="shared" si="0"/>
        <v>200000</v>
      </c>
      <c r="K25" s="61"/>
      <c r="L25" s="40"/>
      <c r="M25" s="37"/>
      <c r="N25" s="37"/>
      <c r="O25" s="37"/>
      <c r="P25" s="61"/>
      <c r="Q25" s="61"/>
      <c r="R25" s="61"/>
      <c r="S25" s="37"/>
      <c r="T25" s="61"/>
      <c r="U25" s="61"/>
      <c r="V25" s="79"/>
      <c r="W25" s="37">
        <f t="shared" si="2"/>
        <v>200000</v>
      </c>
      <c r="X25" s="61"/>
      <c r="Y25" s="61">
        <f t="shared" si="3"/>
        <v>200000</v>
      </c>
      <c r="Z25" s="90">
        <v>0.01</v>
      </c>
      <c r="AA25" s="91">
        <f t="shared" si="4"/>
        <v>20</v>
      </c>
    </row>
    <row r="26" spans="1:27" x14ac:dyDescent="0.45">
      <c r="A26" s="88"/>
      <c r="B26" s="89" t="s">
        <v>60</v>
      </c>
      <c r="C26" s="37"/>
      <c r="D26" s="37">
        <v>15</v>
      </c>
      <c r="E26" s="37">
        <v>0</v>
      </c>
      <c r="F26" s="37">
        <v>0</v>
      </c>
      <c r="G26" s="37">
        <v>1</v>
      </c>
      <c r="H26" s="37">
        <f t="shared" si="1"/>
        <v>6000</v>
      </c>
      <c r="I26" s="61">
        <v>100</v>
      </c>
      <c r="J26" s="37">
        <f t="shared" si="0"/>
        <v>600000</v>
      </c>
      <c r="K26" s="61"/>
      <c r="L26" s="40"/>
      <c r="M26" s="37"/>
      <c r="N26" s="37"/>
      <c r="O26" s="37"/>
      <c r="P26" s="61"/>
      <c r="Q26" s="61"/>
      <c r="R26" s="61"/>
      <c r="S26" s="37"/>
      <c r="T26" s="61"/>
      <c r="U26" s="61"/>
      <c r="V26" s="79"/>
      <c r="W26" s="37">
        <f t="shared" si="2"/>
        <v>600000</v>
      </c>
      <c r="X26" s="61"/>
      <c r="Y26" s="61">
        <f t="shared" si="3"/>
        <v>600000</v>
      </c>
      <c r="Z26" s="90">
        <v>0.01</v>
      </c>
      <c r="AA26" s="91">
        <f t="shared" si="4"/>
        <v>60</v>
      </c>
    </row>
    <row r="27" spans="1:27" s="48" customFormat="1" x14ac:dyDescent="0.45">
      <c r="A27" s="92"/>
      <c r="B27" s="93"/>
      <c r="C27" s="44"/>
      <c r="D27" s="44"/>
      <c r="E27" s="44"/>
      <c r="F27" s="44"/>
      <c r="G27" s="44"/>
      <c r="H27" s="44"/>
      <c r="I27" s="44"/>
      <c r="J27" s="44"/>
      <c r="K27" s="44"/>
      <c r="L27" s="47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94"/>
      <c r="AA27" s="44"/>
    </row>
    <row r="28" spans="1:27" x14ac:dyDescent="0.45">
      <c r="A28" s="88">
        <v>6</v>
      </c>
      <c r="B28" s="89" t="s">
        <v>60</v>
      </c>
      <c r="C28" s="37"/>
      <c r="D28" s="37">
        <v>15</v>
      </c>
      <c r="E28" s="37">
        <v>0</v>
      </c>
      <c r="F28" s="37">
        <v>0</v>
      </c>
      <c r="G28" s="37">
        <v>1</v>
      </c>
      <c r="H28" s="37">
        <f t="shared" si="1"/>
        <v>6000</v>
      </c>
      <c r="I28" s="61">
        <v>100</v>
      </c>
      <c r="J28" s="37">
        <f t="shared" si="0"/>
        <v>600000</v>
      </c>
      <c r="K28" s="61"/>
      <c r="L28" s="36"/>
      <c r="M28" s="37"/>
      <c r="N28" s="37"/>
      <c r="O28" s="37"/>
      <c r="P28" s="61"/>
      <c r="Q28" s="61"/>
      <c r="R28" s="61"/>
      <c r="S28" s="37"/>
      <c r="T28" s="61"/>
      <c r="U28" s="61"/>
      <c r="V28" s="79"/>
      <c r="W28" s="37">
        <f t="shared" si="2"/>
        <v>600000</v>
      </c>
      <c r="X28" s="61"/>
      <c r="Y28" s="61">
        <f t="shared" si="3"/>
        <v>600000</v>
      </c>
      <c r="Z28" s="90">
        <v>0.01</v>
      </c>
      <c r="AA28" s="91">
        <f t="shared" si="4"/>
        <v>60</v>
      </c>
    </row>
    <row r="29" spans="1:27" s="48" customFormat="1" x14ac:dyDescent="0.45">
      <c r="A29" s="92"/>
      <c r="B29" s="93"/>
      <c r="C29" s="44"/>
      <c r="D29" s="44"/>
      <c r="E29" s="44"/>
      <c r="F29" s="44"/>
      <c r="G29" s="44"/>
      <c r="H29" s="44"/>
      <c r="I29" s="44"/>
      <c r="J29" s="44"/>
      <c r="K29" s="44"/>
      <c r="L29" s="43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94"/>
      <c r="AA29" s="44"/>
    </row>
    <row r="30" spans="1:27" x14ac:dyDescent="0.45">
      <c r="A30" s="88">
        <v>7</v>
      </c>
      <c r="B30" s="89" t="s">
        <v>60</v>
      </c>
      <c r="C30" s="37"/>
      <c r="D30" s="37">
        <v>0</v>
      </c>
      <c r="E30" s="37">
        <v>2</v>
      </c>
      <c r="F30" s="37">
        <v>0</v>
      </c>
      <c r="G30" s="37">
        <v>2</v>
      </c>
      <c r="H30" s="37">
        <f t="shared" si="1"/>
        <v>200</v>
      </c>
      <c r="I30" s="61">
        <v>150</v>
      </c>
      <c r="J30" s="37">
        <f>H30*I30</f>
        <v>30000</v>
      </c>
      <c r="K30" s="61">
        <v>1</v>
      </c>
      <c r="L30" s="36" t="s">
        <v>62</v>
      </c>
      <c r="M30" s="37" t="s">
        <v>68</v>
      </c>
      <c r="N30" s="37">
        <v>2</v>
      </c>
      <c r="O30" s="37">
        <v>110.25</v>
      </c>
      <c r="P30" s="61">
        <v>100</v>
      </c>
      <c r="Q30" s="61">
        <v>6800</v>
      </c>
      <c r="R30" s="61">
        <f>O30*Q30</f>
        <v>749700</v>
      </c>
      <c r="S30" s="37">
        <v>23</v>
      </c>
      <c r="T30" s="61">
        <v>93</v>
      </c>
      <c r="U30" s="61">
        <f>R30*T30/100</f>
        <v>697221</v>
      </c>
      <c r="V30" s="79">
        <f>R30-U30</f>
        <v>52479</v>
      </c>
      <c r="W30" s="37">
        <f t="shared" si="2"/>
        <v>82479</v>
      </c>
      <c r="X30" s="61"/>
      <c r="Y30" s="61">
        <f t="shared" si="3"/>
        <v>82479</v>
      </c>
      <c r="Z30" s="90">
        <v>0.02</v>
      </c>
      <c r="AA30" s="91">
        <f t="shared" si="4"/>
        <v>16.495799999999999</v>
      </c>
    </row>
    <row r="31" spans="1:27" x14ac:dyDescent="0.45">
      <c r="A31" s="88"/>
      <c r="B31" s="89" t="s">
        <v>60</v>
      </c>
      <c r="C31" s="37"/>
      <c r="D31" s="37">
        <v>6</v>
      </c>
      <c r="E31" s="37">
        <v>0</v>
      </c>
      <c r="F31" s="37">
        <v>0</v>
      </c>
      <c r="G31" s="37">
        <v>1</v>
      </c>
      <c r="H31" s="37">
        <f t="shared" si="1"/>
        <v>2400</v>
      </c>
      <c r="I31" s="61">
        <v>100</v>
      </c>
      <c r="J31" s="37">
        <f t="shared" si="0"/>
        <v>240000</v>
      </c>
      <c r="K31" s="61"/>
      <c r="L31" s="36"/>
      <c r="M31" s="37"/>
      <c r="N31" s="37"/>
      <c r="O31" s="37"/>
      <c r="P31" s="61"/>
      <c r="Q31" s="61"/>
      <c r="R31" s="61"/>
      <c r="S31" s="37"/>
      <c r="T31" s="61"/>
      <c r="U31" s="61"/>
      <c r="V31" s="79"/>
      <c r="W31" s="37">
        <f t="shared" si="2"/>
        <v>240000</v>
      </c>
      <c r="X31" s="61"/>
      <c r="Y31" s="61">
        <f t="shared" si="3"/>
        <v>240000</v>
      </c>
      <c r="Z31" s="90">
        <v>0.01</v>
      </c>
      <c r="AA31" s="91">
        <f t="shared" si="4"/>
        <v>24</v>
      </c>
    </row>
    <row r="32" spans="1:27" s="48" customFormat="1" x14ac:dyDescent="0.45">
      <c r="A32" s="92"/>
      <c r="B32" s="93"/>
      <c r="C32" s="44"/>
      <c r="D32" s="44"/>
      <c r="E32" s="44"/>
      <c r="F32" s="44"/>
      <c r="G32" s="44"/>
      <c r="H32" s="44"/>
      <c r="I32" s="44"/>
      <c r="J32" s="44"/>
      <c r="K32" s="44"/>
      <c r="L32" s="43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94"/>
      <c r="AA32" s="44"/>
    </row>
    <row r="33" spans="1:27" s="58" customFormat="1" x14ac:dyDescent="0.45">
      <c r="A33" s="88">
        <v>8</v>
      </c>
      <c r="B33" s="89" t="s">
        <v>60</v>
      </c>
      <c r="C33" s="37"/>
      <c r="D33" s="37">
        <v>3</v>
      </c>
      <c r="E33" s="37">
        <v>2</v>
      </c>
      <c r="F33" s="37">
        <v>0</v>
      </c>
      <c r="G33" s="37">
        <v>2</v>
      </c>
      <c r="H33" s="37">
        <f t="shared" si="1"/>
        <v>1400</v>
      </c>
      <c r="I33" s="37">
        <v>150</v>
      </c>
      <c r="J33" s="37">
        <f t="shared" si="0"/>
        <v>210000</v>
      </c>
      <c r="K33" s="37">
        <v>1</v>
      </c>
      <c r="L33" s="36" t="s">
        <v>62</v>
      </c>
      <c r="M33" s="37" t="s">
        <v>68</v>
      </c>
      <c r="N33" s="37">
        <v>2</v>
      </c>
      <c r="O33" s="37">
        <v>144</v>
      </c>
      <c r="P33" s="37">
        <v>100</v>
      </c>
      <c r="Q33" s="37">
        <v>6800</v>
      </c>
      <c r="R33" s="37">
        <f>O33*Q33</f>
        <v>979200</v>
      </c>
      <c r="S33" s="37">
        <v>46</v>
      </c>
      <c r="T33" s="37">
        <v>93</v>
      </c>
      <c r="U33" s="37">
        <f>R33*T33/100</f>
        <v>910656</v>
      </c>
      <c r="V33" s="79">
        <f>R33-U33</f>
        <v>68544</v>
      </c>
      <c r="W33" s="37">
        <f t="shared" si="2"/>
        <v>278544</v>
      </c>
      <c r="X33" s="37"/>
      <c r="Y33" s="37">
        <f t="shared" si="3"/>
        <v>278544</v>
      </c>
      <c r="Z33" s="95">
        <v>0.02</v>
      </c>
      <c r="AA33" s="49">
        <f t="shared" si="4"/>
        <v>55.708800000000004</v>
      </c>
    </row>
    <row r="34" spans="1:27" s="58" customFormat="1" x14ac:dyDescent="0.45">
      <c r="A34" s="88"/>
      <c r="B34" s="89"/>
      <c r="C34" s="37"/>
      <c r="D34" s="37"/>
      <c r="E34" s="37"/>
      <c r="F34" s="37"/>
      <c r="G34" s="37"/>
      <c r="H34" s="37">
        <f t="shared" si="1"/>
        <v>0</v>
      </c>
      <c r="I34" s="37">
        <v>150</v>
      </c>
      <c r="J34" s="37">
        <f t="shared" si="0"/>
        <v>0</v>
      </c>
      <c r="K34" s="37"/>
      <c r="L34" s="36" t="s">
        <v>90</v>
      </c>
      <c r="M34" s="37" t="s">
        <v>68</v>
      </c>
      <c r="N34" s="37">
        <v>3</v>
      </c>
      <c r="O34" s="37">
        <v>48</v>
      </c>
      <c r="P34" s="37">
        <v>100</v>
      </c>
      <c r="Q34" s="37">
        <v>6800</v>
      </c>
      <c r="R34" s="37">
        <f>O34*Q34</f>
        <v>326400</v>
      </c>
      <c r="S34" s="37">
        <v>46</v>
      </c>
      <c r="T34" s="37">
        <v>93</v>
      </c>
      <c r="U34" s="37">
        <f>R34*T34/100</f>
        <v>303552</v>
      </c>
      <c r="V34" s="79">
        <f>R34-U34</f>
        <v>22848</v>
      </c>
      <c r="W34" s="37">
        <f t="shared" si="2"/>
        <v>22848</v>
      </c>
      <c r="X34" s="37"/>
      <c r="Y34" s="37">
        <f t="shared" si="3"/>
        <v>22848</v>
      </c>
      <c r="Z34" s="95">
        <v>0.3</v>
      </c>
      <c r="AA34" s="49">
        <f t="shared" si="4"/>
        <v>68.543999999999997</v>
      </c>
    </row>
    <row r="35" spans="1:27" s="58" customFormat="1" x14ac:dyDescent="0.45">
      <c r="A35" s="88"/>
      <c r="B35" s="89" t="s">
        <v>60</v>
      </c>
      <c r="C35" s="37"/>
      <c r="D35" s="37">
        <v>33</v>
      </c>
      <c r="E35" s="37">
        <v>0</v>
      </c>
      <c r="F35" s="37">
        <v>0</v>
      </c>
      <c r="G35" s="37">
        <v>1</v>
      </c>
      <c r="H35" s="37">
        <f t="shared" si="1"/>
        <v>13200</v>
      </c>
      <c r="I35" s="37">
        <v>100</v>
      </c>
      <c r="J35" s="37">
        <f t="shared" si="0"/>
        <v>1320000</v>
      </c>
      <c r="K35" s="37"/>
      <c r="L35" s="36"/>
      <c r="M35" s="37"/>
      <c r="N35" s="37"/>
      <c r="O35" s="37"/>
      <c r="P35" s="37"/>
      <c r="Q35" s="37"/>
      <c r="R35" s="37">
        <f>O35*Q35</f>
        <v>0</v>
      </c>
      <c r="S35" s="37"/>
      <c r="T35" s="37"/>
      <c r="U35" s="37">
        <f>R35*T35/100</f>
        <v>0</v>
      </c>
      <c r="V35" s="79">
        <f>R35-U35</f>
        <v>0</v>
      </c>
      <c r="W35" s="37">
        <f t="shared" si="2"/>
        <v>1320000</v>
      </c>
      <c r="X35" s="37"/>
      <c r="Y35" s="37">
        <f t="shared" si="3"/>
        <v>1320000</v>
      </c>
      <c r="Z35" s="95">
        <v>0.01</v>
      </c>
      <c r="AA35" s="49">
        <f t="shared" si="4"/>
        <v>132</v>
      </c>
    </row>
    <row r="36" spans="1:27" s="48" customFormat="1" x14ac:dyDescent="0.45">
      <c r="A36" s="92"/>
      <c r="B36" s="93"/>
      <c r="C36" s="44"/>
      <c r="D36" s="44"/>
      <c r="E36" s="44"/>
      <c r="F36" s="44"/>
      <c r="G36" s="44"/>
      <c r="H36" s="44"/>
      <c r="I36" s="44"/>
      <c r="J36" s="44"/>
      <c r="K36" s="44"/>
      <c r="L36" s="43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94"/>
      <c r="AA36" s="44"/>
    </row>
    <row r="37" spans="1:27" x14ac:dyDescent="0.45">
      <c r="A37" s="88">
        <v>9</v>
      </c>
      <c r="B37" s="89" t="s">
        <v>60</v>
      </c>
      <c r="C37" s="37"/>
      <c r="D37" s="37">
        <v>1</v>
      </c>
      <c r="E37" s="37">
        <v>0</v>
      </c>
      <c r="F37" s="37">
        <v>0</v>
      </c>
      <c r="G37" s="37">
        <v>2</v>
      </c>
      <c r="H37" s="37">
        <f t="shared" si="1"/>
        <v>400</v>
      </c>
      <c r="I37" s="61">
        <v>150</v>
      </c>
      <c r="J37" s="37">
        <f>H37*I37</f>
        <v>60000</v>
      </c>
      <c r="K37" s="61">
        <v>1</v>
      </c>
      <c r="L37" s="36" t="s">
        <v>62</v>
      </c>
      <c r="M37" s="37" t="s">
        <v>68</v>
      </c>
      <c r="N37" s="37">
        <v>2</v>
      </c>
      <c r="O37" s="37">
        <v>120</v>
      </c>
      <c r="P37" s="61">
        <v>100</v>
      </c>
      <c r="Q37" s="61">
        <v>6800</v>
      </c>
      <c r="R37" s="61">
        <f>O37*Q37</f>
        <v>816000</v>
      </c>
      <c r="S37" s="37">
        <v>21</v>
      </c>
      <c r="T37" s="61">
        <v>93</v>
      </c>
      <c r="U37" s="61">
        <f>R37*T37/100</f>
        <v>758880</v>
      </c>
      <c r="V37" s="79">
        <f>R37-U37</f>
        <v>57120</v>
      </c>
      <c r="W37" s="37">
        <f t="shared" si="2"/>
        <v>117120</v>
      </c>
      <c r="X37" s="61"/>
      <c r="Y37" s="61">
        <f t="shared" si="3"/>
        <v>117120</v>
      </c>
      <c r="Z37" s="90">
        <v>0.02</v>
      </c>
      <c r="AA37" s="91">
        <f t="shared" si="4"/>
        <v>23.423999999999999</v>
      </c>
    </row>
    <row r="38" spans="1:27" s="100" customFormat="1" x14ac:dyDescent="0.45">
      <c r="A38" s="96"/>
      <c r="B38" s="97" t="s">
        <v>23</v>
      </c>
      <c r="C38" s="78">
        <v>15816</v>
      </c>
      <c r="D38" s="78">
        <v>1</v>
      </c>
      <c r="E38" s="78">
        <v>0</v>
      </c>
      <c r="F38" s="78">
        <v>38</v>
      </c>
      <c r="G38" s="78">
        <v>1</v>
      </c>
      <c r="H38" s="78">
        <f t="shared" si="1"/>
        <v>438</v>
      </c>
      <c r="I38" s="78">
        <v>100</v>
      </c>
      <c r="J38" s="78">
        <f t="shared" si="0"/>
        <v>43800</v>
      </c>
      <c r="K38" s="78"/>
      <c r="L38" s="77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98"/>
      <c r="AA38" s="99"/>
    </row>
    <row r="39" spans="1:27" x14ac:dyDescent="0.45">
      <c r="A39" s="88"/>
      <c r="B39" s="89" t="s">
        <v>60</v>
      </c>
      <c r="C39" s="37"/>
      <c r="D39" s="37">
        <v>8</v>
      </c>
      <c r="E39" s="37">
        <v>0</v>
      </c>
      <c r="F39" s="37">
        <v>0</v>
      </c>
      <c r="G39" s="37">
        <v>1</v>
      </c>
      <c r="H39" s="37">
        <f t="shared" si="1"/>
        <v>3200</v>
      </c>
      <c r="I39" s="61">
        <v>100</v>
      </c>
      <c r="J39" s="37">
        <f>H39*I39</f>
        <v>320000</v>
      </c>
      <c r="K39" s="61"/>
      <c r="L39" s="36"/>
      <c r="M39" s="37"/>
      <c r="N39" s="37"/>
      <c r="O39" s="37"/>
      <c r="P39" s="61"/>
      <c r="Q39" s="61"/>
      <c r="R39" s="61"/>
      <c r="S39" s="37"/>
      <c r="T39" s="61"/>
      <c r="U39" s="61"/>
      <c r="V39" s="79"/>
      <c r="W39" s="37">
        <f t="shared" si="2"/>
        <v>320000</v>
      </c>
      <c r="X39" s="61"/>
      <c r="Y39" s="61">
        <f t="shared" si="3"/>
        <v>320000</v>
      </c>
      <c r="Z39" s="90">
        <v>0.01</v>
      </c>
      <c r="AA39" s="91">
        <f t="shared" si="4"/>
        <v>32</v>
      </c>
    </row>
    <row r="40" spans="1:27" s="48" customFormat="1" x14ac:dyDescent="0.45">
      <c r="A40" s="92"/>
      <c r="B40" s="93"/>
      <c r="C40" s="44"/>
      <c r="D40" s="44"/>
      <c r="E40" s="44"/>
      <c r="F40" s="44"/>
      <c r="G40" s="44"/>
      <c r="H40" s="44"/>
      <c r="I40" s="44"/>
      <c r="J40" s="44"/>
      <c r="K40" s="44"/>
      <c r="L40" s="43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50">
        <f t="shared" si="4"/>
        <v>0</v>
      </c>
    </row>
    <row r="41" spans="1:27" x14ac:dyDescent="0.45">
      <c r="A41" s="88">
        <v>10</v>
      </c>
      <c r="B41" s="89" t="s">
        <v>60</v>
      </c>
      <c r="C41" s="37"/>
      <c r="D41" s="37">
        <v>0</v>
      </c>
      <c r="E41" s="37">
        <v>2</v>
      </c>
      <c r="F41" s="37">
        <v>0</v>
      </c>
      <c r="G41" s="37">
        <v>2</v>
      </c>
      <c r="H41" s="37">
        <f t="shared" si="1"/>
        <v>200</v>
      </c>
      <c r="I41" s="61">
        <v>150</v>
      </c>
      <c r="J41" s="37">
        <f t="shared" si="0"/>
        <v>30000</v>
      </c>
      <c r="K41" s="61">
        <v>1</v>
      </c>
      <c r="L41" s="36" t="s">
        <v>62</v>
      </c>
      <c r="M41" s="37" t="s">
        <v>68</v>
      </c>
      <c r="N41" s="37">
        <v>2</v>
      </c>
      <c r="O41" s="37">
        <v>144</v>
      </c>
      <c r="P41" s="61">
        <v>100</v>
      </c>
      <c r="Q41" s="61">
        <v>6800</v>
      </c>
      <c r="R41" s="61">
        <f>O41*Q41</f>
        <v>979200</v>
      </c>
      <c r="S41" s="37">
        <v>21</v>
      </c>
      <c r="T41" s="61">
        <v>93</v>
      </c>
      <c r="U41" s="61">
        <f>R41*T41/100</f>
        <v>910656</v>
      </c>
      <c r="V41" s="79">
        <f>R41-U41</f>
        <v>68544</v>
      </c>
      <c r="W41" s="37">
        <f t="shared" si="2"/>
        <v>98544</v>
      </c>
      <c r="X41" s="61"/>
      <c r="Y41" s="61">
        <f t="shared" si="3"/>
        <v>98544</v>
      </c>
      <c r="Z41" s="90">
        <v>0.02</v>
      </c>
      <c r="AA41" s="91">
        <f t="shared" si="4"/>
        <v>19.7088</v>
      </c>
    </row>
    <row r="42" spans="1:27" x14ac:dyDescent="0.45">
      <c r="A42" s="88"/>
      <c r="B42" s="89" t="s">
        <v>60</v>
      </c>
      <c r="C42" s="37"/>
      <c r="D42" s="37">
        <v>18</v>
      </c>
      <c r="E42" s="37">
        <v>0</v>
      </c>
      <c r="F42" s="37">
        <v>0</v>
      </c>
      <c r="G42" s="37">
        <v>1</v>
      </c>
      <c r="H42" s="37">
        <f t="shared" si="1"/>
        <v>7200</v>
      </c>
      <c r="I42" s="61">
        <v>100</v>
      </c>
      <c r="J42" s="37">
        <f t="shared" si="0"/>
        <v>720000</v>
      </c>
      <c r="K42" s="61"/>
      <c r="L42" s="36"/>
      <c r="M42" s="37"/>
      <c r="N42" s="37"/>
      <c r="O42" s="37"/>
      <c r="P42" s="61"/>
      <c r="Q42" s="61"/>
      <c r="R42" s="61"/>
      <c r="S42" s="37"/>
      <c r="T42" s="61"/>
      <c r="U42" s="61"/>
      <c r="V42" s="79"/>
      <c r="W42" s="37">
        <f t="shared" si="2"/>
        <v>720000</v>
      </c>
      <c r="X42" s="61"/>
      <c r="Y42" s="61">
        <f t="shared" si="3"/>
        <v>720000</v>
      </c>
      <c r="Z42" s="90">
        <v>0.01</v>
      </c>
      <c r="AA42" s="91">
        <f t="shared" si="4"/>
        <v>72</v>
      </c>
    </row>
    <row r="43" spans="1:27" x14ac:dyDescent="0.45">
      <c r="A43" s="88"/>
      <c r="B43" s="89" t="s">
        <v>60</v>
      </c>
      <c r="C43" s="37"/>
      <c r="D43" s="37">
        <v>20</v>
      </c>
      <c r="E43" s="37">
        <v>0</v>
      </c>
      <c r="F43" s="37">
        <v>0</v>
      </c>
      <c r="G43" s="37">
        <v>1</v>
      </c>
      <c r="H43" s="37">
        <f t="shared" si="1"/>
        <v>8000</v>
      </c>
      <c r="I43" s="61">
        <v>100</v>
      </c>
      <c r="J43" s="37">
        <f t="shared" si="0"/>
        <v>800000</v>
      </c>
      <c r="K43" s="61"/>
      <c r="L43" s="36"/>
      <c r="M43" s="37"/>
      <c r="N43" s="37"/>
      <c r="O43" s="37"/>
      <c r="P43" s="61"/>
      <c r="Q43" s="61"/>
      <c r="R43" s="61"/>
      <c r="S43" s="37"/>
      <c r="T43" s="61"/>
      <c r="U43" s="61"/>
      <c r="V43" s="79"/>
      <c r="W43" s="37">
        <f t="shared" si="2"/>
        <v>800000</v>
      </c>
      <c r="X43" s="61"/>
      <c r="Y43" s="61">
        <f t="shared" si="3"/>
        <v>800000</v>
      </c>
      <c r="Z43" s="90">
        <v>0.01</v>
      </c>
      <c r="AA43" s="91">
        <f t="shared" si="4"/>
        <v>80</v>
      </c>
    </row>
    <row r="44" spans="1:27" s="48" customFormat="1" x14ac:dyDescent="0.45">
      <c r="A44" s="92"/>
      <c r="B44" s="93"/>
      <c r="C44" s="44"/>
      <c r="D44" s="44"/>
      <c r="E44" s="44"/>
      <c r="F44" s="44"/>
      <c r="G44" s="44"/>
      <c r="H44" s="44"/>
      <c r="I44" s="44"/>
      <c r="J44" s="44"/>
      <c r="K44" s="44"/>
      <c r="L44" s="43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</row>
    <row r="45" spans="1:27" x14ac:dyDescent="0.45">
      <c r="A45" s="88">
        <v>11</v>
      </c>
      <c r="B45" s="89" t="s">
        <v>60</v>
      </c>
      <c r="C45" s="37"/>
      <c r="D45" s="37">
        <v>1</v>
      </c>
      <c r="E45" s="37">
        <v>0</v>
      </c>
      <c r="F45" s="37">
        <v>0</v>
      </c>
      <c r="G45" s="37">
        <v>2</v>
      </c>
      <c r="H45" s="37">
        <f t="shared" si="1"/>
        <v>400</v>
      </c>
      <c r="I45" s="61">
        <v>150</v>
      </c>
      <c r="J45" s="37">
        <f t="shared" si="0"/>
        <v>60000</v>
      </c>
      <c r="K45" s="61">
        <v>1</v>
      </c>
      <c r="L45" s="36" t="s">
        <v>62</v>
      </c>
      <c r="M45" s="37" t="s">
        <v>68</v>
      </c>
      <c r="N45" s="37">
        <v>2</v>
      </c>
      <c r="O45" s="37">
        <v>96</v>
      </c>
      <c r="P45" s="61">
        <v>100</v>
      </c>
      <c r="Q45" s="61">
        <v>6800</v>
      </c>
      <c r="R45" s="61">
        <f>O45*Q45</f>
        <v>652800</v>
      </c>
      <c r="S45" s="37">
        <v>23</v>
      </c>
      <c r="T45" s="61">
        <v>93</v>
      </c>
      <c r="U45" s="61">
        <f>R45*T45/100</f>
        <v>607104</v>
      </c>
      <c r="V45" s="79">
        <f>R45-U45</f>
        <v>45696</v>
      </c>
      <c r="W45" s="37">
        <f t="shared" si="2"/>
        <v>105696</v>
      </c>
      <c r="X45" s="61"/>
      <c r="Y45" s="61">
        <f t="shared" si="3"/>
        <v>105696</v>
      </c>
      <c r="Z45" s="90">
        <v>0.02</v>
      </c>
      <c r="AA45" s="91">
        <f t="shared" si="4"/>
        <v>21.139200000000002</v>
      </c>
    </row>
    <row r="46" spans="1:27" x14ac:dyDescent="0.45">
      <c r="A46" s="88"/>
      <c r="B46" s="89" t="s">
        <v>60</v>
      </c>
      <c r="C46" s="37"/>
      <c r="D46" s="37">
        <v>10</v>
      </c>
      <c r="E46" s="37">
        <v>0</v>
      </c>
      <c r="F46" s="37">
        <v>0</v>
      </c>
      <c r="G46" s="37">
        <v>1</v>
      </c>
      <c r="H46" s="37">
        <f t="shared" si="1"/>
        <v>4000</v>
      </c>
      <c r="I46" s="61">
        <v>100</v>
      </c>
      <c r="J46" s="37">
        <f t="shared" si="0"/>
        <v>400000</v>
      </c>
      <c r="K46" s="61"/>
      <c r="L46" s="36"/>
      <c r="M46" s="37"/>
      <c r="N46" s="37"/>
      <c r="O46" s="37"/>
      <c r="P46" s="61"/>
      <c r="Q46" s="61"/>
      <c r="R46" s="61"/>
      <c r="S46" s="37"/>
      <c r="T46" s="61"/>
      <c r="U46" s="61"/>
      <c r="V46" s="79"/>
      <c r="W46" s="37">
        <f t="shared" si="2"/>
        <v>400000</v>
      </c>
      <c r="X46" s="61"/>
      <c r="Y46" s="61">
        <f t="shared" si="3"/>
        <v>400000</v>
      </c>
      <c r="Z46" s="90">
        <v>0.01</v>
      </c>
      <c r="AA46" s="91">
        <f t="shared" si="4"/>
        <v>40</v>
      </c>
    </row>
    <row r="47" spans="1:27" x14ac:dyDescent="0.45">
      <c r="A47" s="88"/>
      <c r="B47" s="89" t="s">
        <v>60</v>
      </c>
      <c r="C47" s="37"/>
      <c r="D47" s="37">
        <v>15</v>
      </c>
      <c r="E47" s="37">
        <v>0</v>
      </c>
      <c r="F47" s="37">
        <v>0</v>
      </c>
      <c r="G47" s="37">
        <v>1</v>
      </c>
      <c r="H47" s="37">
        <f t="shared" si="1"/>
        <v>6000</v>
      </c>
      <c r="I47" s="61">
        <v>100</v>
      </c>
      <c r="J47" s="37">
        <f t="shared" si="0"/>
        <v>600000</v>
      </c>
      <c r="K47" s="61"/>
      <c r="L47" s="36"/>
      <c r="M47" s="37"/>
      <c r="N47" s="37"/>
      <c r="O47" s="37"/>
      <c r="P47" s="61"/>
      <c r="Q47" s="61"/>
      <c r="R47" s="61"/>
      <c r="S47" s="37"/>
      <c r="T47" s="61"/>
      <c r="U47" s="61"/>
      <c r="V47" s="79"/>
      <c r="W47" s="37">
        <f t="shared" si="2"/>
        <v>600000</v>
      </c>
      <c r="X47" s="61"/>
      <c r="Y47" s="61">
        <f t="shared" si="3"/>
        <v>600000</v>
      </c>
      <c r="Z47" s="90">
        <v>0.01</v>
      </c>
      <c r="AA47" s="91">
        <f t="shared" si="4"/>
        <v>60</v>
      </c>
    </row>
    <row r="48" spans="1:27" s="48" customFormat="1" x14ac:dyDescent="0.45">
      <c r="A48" s="92"/>
      <c r="B48" s="93"/>
      <c r="C48" s="44"/>
      <c r="D48" s="44"/>
      <c r="E48" s="44"/>
      <c r="F48" s="44"/>
      <c r="G48" s="44"/>
      <c r="H48" s="44"/>
      <c r="I48" s="44"/>
      <c r="J48" s="44"/>
      <c r="K48" s="44"/>
      <c r="L48" s="43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 spans="1:30" x14ac:dyDescent="0.45">
      <c r="A49" s="88">
        <v>12</v>
      </c>
      <c r="B49" s="89" t="s">
        <v>60</v>
      </c>
      <c r="C49" s="37"/>
      <c r="D49" s="37">
        <v>0</v>
      </c>
      <c r="E49" s="37">
        <v>2</v>
      </c>
      <c r="F49" s="37">
        <v>0</v>
      </c>
      <c r="G49" s="37">
        <v>2</v>
      </c>
      <c r="H49" s="37">
        <f t="shared" si="1"/>
        <v>200</v>
      </c>
      <c r="I49" s="61">
        <v>150</v>
      </c>
      <c r="J49" s="37">
        <f t="shared" si="0"/>
        <v>30000</v>
      </c>
      <c r="K49" s="61">
        <v>1</v>
      </c>
      <c r="L49" s="36" t="s">
        <v>62</v>
      </c>
      <c r="M49" s="37" t="s">
        <v>68</v>
      </c>
      <c r="N49" s="37">
        <v>2</v>
      </c>
      <c r="O49" s="37">
        <v>148.5</v>
      </c>
      <c r="P49" s="61">
        <v>100</v>
      </c>
      <c r="Q49" s="61">
        <v>6800</v>
      </c>
      <c r="R49" s="61">
        <f>O49*Q49</f>
        <v>1009800</v>
      </c>
      <c r="S49" s="37">
        <v>46</v>
      </c>
      <c r="T49" s="61">
        <v>93</v>
      </c>
      <c r="U49" s="61">
        <f>R49*T49/100</f>
        <v>939114</v>
      </c>
      <c r="V49" s="79">
        <f>R49-U49</f>
        <v>70686</v>
      </c>
      <c r="W49" s="37">
        <f t="shared" si="2"/>
        <v>100686</v>
      </c>
      <c r="X49" s="61"/>
      <c r="Y49" s="61">
        <f t="shared" si="3"/>
        <v>100686</v>
      </c>
      <c r="Z49" s="90">
        <v>0.02</v>
      </c>
      <c r="AA49" s="91">
        <f t="shared" si="4"/>
        <v>20.1372</v>
      </c>
    </row>
    <row r="50" spans="1:30" x14ac:dyDescent="0.45">
      <c r="A50" s="88"/>
      <c r="B50" s="89" t="s">
        <v>60</v>
      </c>
      <c r="C50" s="37"/>
      <c r="D50" s="37">
        <v>7</v>
      </c>
      <c r="E50" s="37">
        <v>0</v>
      </c>
      <c r="F50" s="37">
        <v>0</v>
      </c>
      <c r="G50" s="37">
        <v>1</v>
      </c>
      <c r="H50" s="37">
        <f t="shared" si="1"/>
        <v>2800</v>
      </c>
      <c r="I50" s="61">
        <v>100</v>
      </c>
      <c r="J50" s="37">
        <f t="shared" si="0"/>
        <v>280000</v>
      </c>
      <c r="K50" s="61"/>
      <c r="L50" s="36"/>
      <c r="M50" s="37"/>
      <c r="N50" s="37"/>
      <c r="O50" s="37"/>
      <c r="P50" s="61"/>
      <c r="Q50" s="61"/>
      <c r="R50" s="61">
        <f>O50*Q50</f>
        <v>0</v>
      </c>
      <c r="S50" s="37"/>
      <c r="T50" s="61"/>
      <c r="U50" s="61">
        <f>R50*T50/100</f>
        <v>0</v>
      </c>
      <c r="V50" s="79">
        <f>R50-U50</f>
        <v>0</v>
      </c>
      <c r="W50" s="37">
        <f t="shared" si="2"/>
        <v>280000</v>
      </c>
      <c r="X50" s="61"/>
      <c r="Y50" s="61">
        <f t="shared" si="3"/>
        <v>280000</v>
      </c>
      <c r="Z50" s="90">
        <v>0.01</v>
      </c>
      <c r="AA50" s="91">
        <f t="shared" si="4"/>
        <v>28</v>
      </c>
    </row>
    <row r="51" spans="1:30" s="48" customFormat="1" x14ac:dyDescent="0.45">
      <c r="A51" s="92"/>
      <c r="B51" s="93"/>
      <c r="C51" s="44"/>
      <c r="D51" s="44"/>
      <c r="E51" s="44"/>
      <c r="F51" s="44"/>
      <c r="G51" s="44"/>
      <c r="H51" s="44"/>
      <c r="I51" s="44"/>
      <c r="J51" s="44"/>
      <c r="K51" s="44"/>
      <c r="L51" s="43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 spans="1:30" x14ac:dyDescent="0.45">
      <c r="A52" s="88">
        <v>13</v>
      </c>
      <c r="B52" s="89" t="s">
        <v>60</v>
      </c>
      <c r="C52" s="37"/>
      <c r="D52" s="37">
        <v>1</v>
      </c>
      <c r="E52" s="37">
        <v>0</v>
      </c>
      <c r="F52" s="37">
        <v>0</v>
      </c>
      <c r="G52" s="37">
        <v>2</v>
      </c>
      <c r="H52" s="37">
        <f t="shared" si="1"/>
        <v>400</v>
      </c>
      <c r="I52" s="61">
        <v>150</v>
      </c>
      <c r="J52" s="37">
        <f t="shared" si="0"/>
        <v>60000</v>
      </c>
      <c r="K52" s="61">
        <v>1</v>
      </c>
      <c r="L52" s="36" t="s">
        <v>62</v>
      </c>
      <c r="M52" s="37" t="s">
        <v>68</v>
      </c>
      <c r="N52" s="37">
        <v>2</v>
      </c>
      <c r="O52" s="37">
        <v>80</v>
      </c>
      <c r="P52" s="61">
        <v>100</v>
      </c>
      <c r="Q52" s="61">
        <v>6800</v>
      </c>
      <c r="R52" s="61">
        <f>O52*Q52</f>
        <v>544000</v>
      </c>
      <c r="S52" s="37">
        <v>17</v>
      </c>
      <c r="T52" s="61">
        <v>79</v>
      </c>
      <c r="U52" s="61">
        <f>R52*T52/100</f>
        <v>429760</v>
      </c>
      <c r="V52" s="79">
        <f>R52-U52</f>
        <v>114240</v>
      </c>
      <c r="W52" s="37">
        <f t="shared" si="2"/>
        <v>174240</v>
      </c>
      <c r="X52" s="61"/>
      <c r="Y52" s="61">
        <f t="shared" si="3"/>
        <v>174240</v>
      </c>
      <c r="Z52" s="90">
        <v>0.02</v>
      </c>
      <c r="AA52" s="91">
        <f t="shared" si="4"/>
        <v>34.847999999999999</v>
      </c>
    </row>
    <row r="53" spans="1:30" x14ac:dyDescent="0.45">
      <c r="A53" s="88"/>
      <c r="B53" s="89" t="s">
        <v>60</v>
      </c>
      <c r="C53" s="37"/>
      <c r="D53" s="37">
        <v>5</v>
      </c>
      <c r="E53" s="37">
        <v>0</v>
      </c>
      <c r="F53" s="37">
        <v>0</v>
      </c>
      <c r="G53" s="37">
        <v>1</v>
      </c>
      <c r="H53" s="37">
        <f t="shared" si="1"/>
        <v>2000</v>
      </c>
      <c r="I53" s="61">
        <v>100</v>
      </c>
      <c r="J53" s="37">
        <f t="shared" si="0"/>
        <v>200000</v>
      </c>
      <c r="K53" s="61"/>
      <c r="L53" s="36"/>
      <c r="M53" s="37"/>
      <c r="N53" s="37"/>
      <c r="O53" s="37"/>
      <c r="P53" s="61"/>
      <c r="Q53" s="61"/>
      <c r="R53" s="61"/>
      <c r="S53" s="37"/>
      <c r="T53" s="61"/>
      <c r="U53" s="61"/>
      <c r="V53" s="79"/>
      <c r="W53" s="37">
        <f t="shared" si="2"/>
        <v>200000</v>
      </c>
      <c r="X53" s="61"/>
      <c r="Y53" s="61">
        <f t="shared" si="3"/>
        <v>200000</v>
      </c>
      <c r="Z53" s="90">
        <v>0.01</v>
      </c>
      <c r="AA53" s="91">
        <f t="shared" si="4"/>
        <v>20</v>
      </c>
    </row>
    <row r="54" spans="1:30" s="48" customFormat="1" x14ac:dyDescent="0.45">
      <c r="A54" s="92"/>
      <c r="B54" s="93"/>
      <c r="C54" s="44"/>
      <c r="D54" s="44"/>
      <c r="E54" s="44"/>
      <c r="F54" s="44"/>
      <c r="G54" s="44"/>
      <c r="H54" s="44"/>
      <c r="I54" s="44"/>
      <c r="J54" s="44"/>
      <c r="K54" s="44"/>
      <c r="L54" s="43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spans="1:30" x14ac:dyDescent="0.45">
      <c r="A55" s="88">
        <v>14</v>
      </c>
      <c r="B55" s="89" t="s">
        <v>60</v>
      </c>
      <c r="C55" s="37"/>
      <c r="D55" s="37">
        <v>0</v>
      </c>
      <c r="E55" s="37">
        <v>2</v>
      </c>
      <c r="F55" s="37">
        <v>0</v>
      </c>
      <c r="G55" s="37">
        <v>2</v>
      </c>
      <c r="H55" s="37">
        <f t="shared" si="1"/>
        <v>200</v>
      </c>
      <c r="I55" s="61">
        <v>150</v>
      </c>
      <c r="J55" s="37">
        <f t="shared" si="0"/>
        <v>30000</v>
      </c>
      <c r="K55" s="61">
        <v>1</v>
      </c>
      <c r="L55" s="36" t="s">
        <v>62</v>
      </c>
      <c r="M55" s="37" t="s">
        <v>68</v>
      </c>
      <c r="N55" s="37">
        <v>2</v>
      </c>
      <c r="O55" s="37">
        <v>90</v>
      </c>
      <c r="P55" s="61">
        <v>100</v>
      </c>
      <c r="Q55" s="61">
        <v>6800</v>
      </c>
      <c r="R55" s="61">
        <f>O55*Q55</f>
        <v>612000</v>
      </c>
      <c r="S55" s="37">
        <v>21</v>
      </c>
      <c r="T55" s="61">
        <v>93</v>
      </c>
      <c r="U55" s="61">
        <f>R55*T55/100</f>
        <v>569160</v>
      </c>
      <c r="V55" s="79">
        <f>R55-U55</f>
        <v>42840</v>
      </c>
      <c r="W55" s="37">
        <f t="shared" si="2"/>
        <v>72840</v>
      </c>
      <c r="X55" s="61"/>
      <c r="Y55" s="61">
        <f t="shared" si="3"/>
        <v>72840</v>
      </c>
      <c r="Z55" s="90">
        <v>0.02</v>
      </c>
      <c r="AA55" s="91">
        <f t="shared" si="4"/>
        <v>14.568</v>
      </c>
    </row>
    <row r="56" spans="1:30" x14ac:dyDescent="0.45">
      <c r="A56" s="88"/>
      <c r="B56" s="89"/>
      <c r="C56" s="37"/>
      <c r="D56" s="37"/>
      <c r="E56" s="37"/>
      <c r="F56" s="37"/>
      <c r="G56" s="37"/>
      <c r="H56" s="37">
        <f t="shared" si="1"/>
        <v>0</v>
      </c>
      <c r="I56" s="61"/>
      <c r="J56" s="61"/>
      <c r="K56" s="61"/>
      <c r="L56" s="36"/>
      <c r="M56" s="36" t="s">
        <v>68</v>
      </c>
      <c r="N56" s="37">
        <v>14</v>
      </c>
      <c r="O56" s="37">
        <v>9</v>
      </c>
      <c r="P56" s="61">
        <v>100</v>
      </c>
      <c r="Q56" s="61">
        <v>6800</v>
      </c>
      <c r="R56" s="61">
        <f>O56*Q56</f>
        <v>61200</v>
      </c>
      <c r="S56" s="37">
        <v>21</v>
      </c>
      <c r="T56" s="61">
        <v>93</v>
      </c>
      <c r="U56" s="61">
        <f>R56*T56/100</f>
        <v>56916</v>
      </c>
      <c r="V56" s="79">
        <f>R56-U56</f>
        <v>4284</v>
      </c>
      <c r="W56" s="37">
        <f t="shared" si="2"/>
        <v>4284</v>
      </c>
      <c r="X56" s="61"/>
      <c r="Y56" s="61">
        <f t="shared" si="3"/>
        <v>4284</v>
      </c>
      <c r="Z56" s="90"/>
      <c r="AA56" s="91">
        <f t="shared" si="4"/>
        <v>0</v>
      </c>
    </row>
    <row r="57" spans="1:30" s="48" customFormat="1" x14ac:dyDescent="0.45">
      <c r="A57" s="92"/>
      <c r="B57" s="93"/>
      <c r="C57" s="44"/>
      <c r="D57" s="44"/>
      <c r="E57" s="44"/>
      <c r="F57" s="44"/>
      <c r="G57" s="44"/>
      <c r="H57" s="44"/>
      <c r="I57" s="44"/>
      <c r="J57" s="44"/>
      <c r="K57" s="44"/>
      <c r="L57" s="43"/>
      <c r="M57" s="43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</row>
    <row r="58" spans="1:30" x14ac:dyDescent="0.45">
      <c r="A58" s="59">
        <v>15</v>
      </c>
      <c r="B58" s="101" t="s">
        <v>60</v>
      </c>
      <c r="C58" s="61"/>
      <c r="D58" s="61">
        <v>0</v>
      </c>
      <c r="E58" s="61">
        <v>2</v>
      </c>
      <c r="F58" s="61">
        <v>0</v>
      </c>
      <c r="G58" s="60">
        <v>2</v>
      </c>
      <c r="H58" s="37">
        <f t="shared" si="1"/>
        <v>200</v>
      </c>
      <c r="I58" s="61">
        <v>150</v>
      </c>
      <c r="J58" s="37">
        <f t="shared" si="0"/>
        <v>30000</v>
      </c>
      <c r="K58" s="61"/>
      <c r="L58" s="61" t="s">
        <v>62</v>
      </c>
      <c r="M58" s="61" t="s">
        <v>68</v>
      </c>
      <c r="N58" s="60">
        <v>2</v>
      </c>
      <c r="O58" s="61">
        <v>90</v>
      </c>
      <c r="P58" s="61">
        <v>100</v>
      </c>
      <c r="Q58" s="61">
        <v>6800</v>
      </c>
      <c r="R58" s="61">
        <f>O58*Q58</f>
        <v>612000</v>
      </c>
      <c r="S58" s="61">
        <v>2</v>
      </c>
      <c r="T58" s="61">
        <v>6</v>
      </c>
      <c r="U58" s="61">
        <f>R58*T58/100</f>
        <v>36720</v>
      </c>
      <c r="V58" s="79">
        <f>R58-U58</f>
        <v>575280</v>
      </c>
      <c r="W58" s="37">
        <f t="shared" si="2"/>
        <v>605280</v>
      </c>
      <c r="X58" s="61"/>
      <c r="Y58" s="61">
        <f t="shared" si="3"/>
        <v>605280</v>
      </c>
      <c r="Z58" s="90">
        <v>0.02</v>
      </c>
      <c r="AA58" s="91">
        <f t="shared" si="4"/>
        <v>121.056</v>
      </c>
    </row>
    <row r="59" spans="1:30" x14ac:dyDescent="0.45">
      <c r="A59" s="59"/>
      <c r="B59" s="101"/>
      <c r="C59" s="61"/>
      <c r="D59" s="61">
        <v>28</v>
      </c>
      <c r="E59" s="61">
        <v>0</v>
      </c>
      <c r="F59" s="61">
        <v>0</v>
      </c>
      <c r="G59" s="60">
        <v>1</v>
      </c>
      <c r="H59" s="37">
        <f t="shared" si="1"/>
        <v>11200</v>
      </c>
      <c r="I59" s="61">
        <v>100</v>
      </c>
      <c r="J59" s="37">
        <f t="shared" si="0"/>
        <v>1120000</v>
      </c>
      <c r="K59" s="61"/>
      <c r="L59" s="60"/>
      <c r="M59" s="61"/>
      <c r="N59" s="60"/>
      <c r="O59" s="61"/>
      <c r="P59" s="61"/>
      <c r="Q59" s="61"/>
      <c r="R59" s="61"/>
      <c r="S59" s="61"/>
      <c r="T59" s="61"/>
      <c r="U59" s="61"/>
      <c r="V59" s="79"/>
      <c r="W59" s="37">
        <f t="shared" si="2"/>
        <v>1120000</v>
      </c>
      <c r="X59" s="61"/>
      <c r="Y59" s="61">
        <f t="shared" si="3"/>
        <v>1120000</v>
      </c>
      <c r="Z59" s="90"/>
      <c r="AA59" s="91">
        <f t="shared" si="4"/>
        <v>0</v>
      </c>
    </row>
    <row r="60" spans="1:30" s="48" customFormat="1" x14ac:dyDescent="0.45">
      <c r="A60" s="42"/>
      <c r="B60" s="93"/>
      <c r="C60" s="44"/>
      <c r="D60" s="43"/>
      <c r="E60" s="43"/>
      <c r="F60" s="44"/>
      <c r="G60" s="44"/>
      <c r="H60" s="44"/>
      <c r="I60" s="46"/>
      <c r="J60" s="46"/>
      <c r="K60" s="44"/>
      <c r="L60" s="44"/>
      <c r="M60" s="43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102"/>
      <c r="AC60" s="102"/>
      <c r="AD60" s="103"/>
    </row>
    <row r="61" spans="1:30" x14ac:dyDescent="0.45">
      <c r="A61" s="35">
        <v>16</v>
      </c>
      <c r="B61" s="89" t="s">
        <v>60</v>
      </c>
      <c r="C61" s="37"/>
      <c r="D61" s="37">
        <v>0</v>
      </c>
      <c r="E61" s="37">
        <v>3</v>
      </c>
      <c r="F61" s="37">
        <v>0</v>
      </c>
      <c r="G61" s="37">
        <v>2</v>
      </c>
      <c r="H61" s="37">
        <f t="shared" si="1"/>
        <v>300</v>
      </c>
      <c r="I61" s="37">
        <v>150</v>
      </c>
      <c r="J61" s="37">
        <f t="shared" si="0"/>
        <v>45000</v>
      </c>
      <c r="K61" s="37"/>
      <c r="L61" s="36" t="s">
        <v>62</v>
      </c>
      <c r="M61" s="61" t="s">
        <v>68</v>
      </c>
      <c r="N61" s="36">
        <v>2</v>
      </c>
      <c r="O61" s="37">
        <v>90</v>
      </c>
      <c r="P61" s="37">
        <v>100</v>
      </c>
      <c r="Q61" s="61">
        <v>6800</v>
      </c>
      <c r="R61" s="61">
        <f>O61*Q61</f>
        <v>612000</v>
      </c>
      <c r="S61" s="37">
        <v>21</v>
      </c>
      <c r="T61" s="37">
        <v>90</v>
      </c>
      <c r="U61" s="61">
        <f>R61*T61/100</f>
        <v>550800</v>
      </c>
      <c r="V61" s="79">
        <f>R61-U61</f>
        <v>61200</v>
      </c>
      <c r="W61" s="37">
        <f t="shared" si="2"/>
        <v>106200</v>
      </c>
      <c r="X61" s="61"/>
      <c r="Y61" s="61">
        <f t="shared" si="3"/>
        <v>106200</v>
      </c>
      <c r="Z61" s="90">
        <v>0.02</v>
      </c>
      <c r="AA61" s="91">
        <f t="shared" si="4"/>
        <v>21.24</v>
      </c>
    </row>
    <row r="62" spans="1:30" x14ac:dyDescent="0.45">
      <c r="A62" s="35"/>
      <c r="B62" s="89" t="s">
        <v>60</v>
      </c>
      <c r="C62" s="37"/>
      <c r="D62" s="37">
        <v>20</v>
      </c>
      <c r="E62" s="37">
        <v>0</v>
      </c>
      <c r="F62" s="37">
        <v>0</v>
      </c>
      <c r="G62" s="37">
        <v>1</v>
      </c>
      <c r="H62" s="37">
        <f t="shared" si="1"/>
        <v>8000</v>
      </c>
      <c r="I62" s="37">
        <v>100</v>
      </c>
      <c r="J62" s="37">
        <f t="shared" si="0"/>
        <v>800000</v>
      </c>
      <c r="K62" s="37"/>
      <c r="L62" s="40"/>
      <c r="M62" s="36"/>
      <c r="N62" s="36"/>
      <c r="O62" s="37"/>
      <c r="P62" s="37"/>
      <c r="Q62" s="37"/>
      <c r="R62" s="37"/>
      <c r="S62" s="37"/>
      <c r="T62" s="37"/>
      <c r="U62" s="61"/>
      <c r="V62" s="79"/>
      <c r="W62" s="37">
        <f t="shared" si="2"/>
        <v>800000</v>
      </c>
      <c r="X62" s="61"/>
      <c r="Y62" s="61">
        <f t="shared" si="3"/>
        <v>800000</v>
      </c>
      <c r="Z62" s="90">
        <v>0.01</v>
      </c>
      <c r="AA62" s="91">
        <f t="shared" si="4"/>
        <v>80</v>
      </c>
    </row>
    <row r="63" spans="1:30" s="48" customFormat="1" x14ac:dyDescent="0.45">
      <c r="A63" s="42"/>
      <c r="B63" s="9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7"/>
      <c r="P63" s="43"/>
      <c r="Q63" s="43"/>
      <c r="R63" s="44"/>
      <c r="S63" s="44"/>
      <c r="T63" s="44"/>
      <c r="U63" s="44"/>
      <c r="V63" s="44"/>
      <c r="W63" s="44"/>
      <c r="X63" s="44"/>
      <c r="Y63" s="44"/>
      <c r="Z63" s="44"/>
      <c r="AA63" s="44"/>
    </row>
    <row r="64" spans="1:30" x14ac:dyDescent="0.45">
      <c r="A64" s="59">
        <v>17</v>
      </c>
      <c r="B64" s="101" t="s">
        <v>60</v>
      </c>
      <c r="C64" s="61"/>
      <c r="D64" s="61">
        <v>10</v>
      </c>
      <c r="E64" s="61">
        <v>0</v>
      </c>
      <c r="F64" s="61">
        <v>0</v>
      </c>
      <c r="G64" s="60">
        <v>1</v>
      </c>
      <c r="H64" s="37">
        <f t="shared" si="1"/>
        <v>4000</v>
      </c>
      <c r="I64" s="61">
        <v>100</v>
      </c>
      <c r="J64" s="37">
        <f t="shared" si="0"/>
        <v>400000</v>
      </c>
      <c r="K64" s="61"/>
      <c r="L64" s="61"/>
      <c r="M64" s="61"/>
      <c r="N64" s="61"/>
      <c r="O64" s="60"/>
      <c r="P64" s="61"/>
      <c r="Q64" s="60"/>
      <c r="R64" s="61"/>
      <c r="S64" s="61"/>
      <c r="T64" s="61"/>
      <c r="U64" s="61"/>
      <c r="V64" s="79"/>
      <c r="W64" s="37">
        <f t="shared" si="2"/>
        <v>400000</v>
      </c>
      <c r="X64" s="61"/>
      <c r="Y64" s="61">
        <f t="shared" si="3"/>
        <v>400000</v>
      </c>
      <c r="Z64" s="90">
        <v>0.01</v>
      </c>
      <c r="AA64" s="91">
        <f t="shared" si="4"/>
        <v>40</v>
      </c>
    </row>
    <row r="65" spans="1:27" s="48" customFormat="1" x14ac:dyDescent="0.45">
      <c r="A65" s="42"/>
      <c r="B65" s="104"/>
      <c r="C65" s="44"/>
      <c r="D65" s="44"/>
      <c r="E65" s="44"/>
      <c r="F65" s="44"/>
      <c r="G65" s="43"/>
      <c r="H65" s="43"/>
      <c r="I65" s="43"/>
      <c r="J65" s="44"/>
      <c r="K65" s="44"/>
      <c r="L65" s="44"/>
      <c r="M65" s="44"/>
      <c r="N65" s="44"/>
      <c r="O65" s="43"/>
      <c r="P65" s="44"/>
      <c r="Q65" s="43"/>
      <c r="R65" s="44"/>
      <c r="S65" s="44"/>
      <c r="T65" s="44"/>
      <c r="U65" s="44"/>
      <c r="V65" s="44"/>
      <c r="W65" s="44"/>
      <c r="X65" s="44"/>
      <c r="Y65" s="44"/>
      <c r="Z65" s="44"/>
      <c r="AA65" s="44"/>
    </row>
    <row r="66" spans="1:27" x14ac:dyDescent="0.45">
      <c r="A66" s="88">
        <v>18</v>
      </c>
      <c r="B66" s="89" t="s">
        <v>60</v>
      </c>
      <c r="C66" s="37"/>
      <c r="D66" s="37">
        <v>2</v>
      </c>
      <c r="E66" s="37">
        <v>0</v>
      </c>
      <c r="F66" s="37">
        <v>0</v>
      </c>
      <c r="G66" s="37">
        <v>2</v>
      </c>
      <c r="H66" s="37">
        <f t="shared" si="1"/>
        <v>800</v>
      </c>
      <c r="I66" s="61">
        <v>150</v>
      </c>
      <c r="J66" s="37">
        <f>H66*I66</f>
        <v>120000</v>
      </c>
      <c r="K66" s="61">
        <v>1</v>
      </c>
      <c r="L66" s="36" t="s">
        <v>62</v>
      </c>
      <c r="M66" s="37" t="s">
        <v>68</v>
      </c>
      <c r="N66" s="37">
        <v>2</v>
      </c>
      <c r="O66" s="37">
        <v>162</v>
      </c>
      <c r="P66" s="61">
        <v>100</v>
      </c>
      <c r="Q66" s="61">
        <v>6800</v>
      </c>
      <c r="R66" s="61">
        <f>O66*Q66</f>
        <v>1101600</v>
      </c>
      <c r="S66" s="37">
        <v>16</v>
      </c>
      <c r="T66" s="61">
        <v>65</v>
      </c>
      <c r="U66" s="61">
        <f>R66*T66/100</f>
        <v>716040</v>
      </c>
      <c r="V66" s="79">
        <f>R66-U66</f>
        <v>385560</v>
      </c>
      <c r="W66" s="37">
        <f t="shared" si="2"/>
        <v>505560</v>
      </c>
      <c r="X66" s="61"/>
      <c r="Y66" s="61">
        <f t="shared" si="3"/>
        <v>505560</v>
      </c>
      <c r="Z66" s="90">
        <v>0.02</v>
      </c>
      <c r="AA66" s="91">
        <f t="shared" si="4"/>
        <v>101.11200000000001</v>
      </c>
    </row>
    <row r="67" spans="1:27" x14ac:dyDescent="0.45">
      <c r="A67" s="88"/>
      <c r="B67" s="89" t="s">
        <v>60</v>
      </c>
      <c r="C67" s="37"/>
      <c r="D67" s="37">
        <v>41</v>
      </c>
      <c r="E67" s="37">
        <v>0</v>
      </c>
      <c r="F67" s="37">
        <v>0</v>
      </c>
      <c r="G67" s="37">
        <v>1</v>
      </c>
      <c r="H67" s="37">
        <f t="shared" si="1"/>
        <v>16400</v>
      </c>
      <c r="I67" s="61">
        <v>100</v>
      </c>
      <c r="J67" s="37">
        <f t="shared" si="0"/>
        <v>1640000</v>
      </c>
      <c r="K67" s="61"/>
      <c r="L67" s="36"/>
      <c r="M67" s="37"/>
      <c r="N67" s="37"/>
      <c r="O67" s="37"/>
      <c r="P67" s="61"/>
      <c r="Q67" s="61"/>
      <c r="R67" s="61"/>
      <c r="S67" s="37"/>
      <c r="T67" s="61"/>
      <c r="U67" s="61"/>
      <c r="V67" s="79"/>
      <c r="W67" s="37">
        <f t="shared" si="2"/>
        <v>1640000</v>
      </c>
      <c r="X67" s="61"/>
      <c r="Y67" s="61">
        <f t="shared" si="3"/>
        <v>1640000</v>
      </c>
      <c r="Z67" s="90">
        <v>0.01</v>
      </c>
      <c r="AA67" s="91">
        <f t="shared" si="4"/>
        <v>164</v>
      </c>
    </row>
    <row r="68" spans="1:27" x14ac:dyDescent="0.45">
      <c r="A68" s="105"/>
      <c r="B68" s="106" t="s">
        <v>60</v>
      </c>
      <c r="C68" s="64"/>
      <c r="D68" s="64">
        <v>29</v>
      </c>
      <c r="E68" s="64">
        <v>0</v>
      </c>
      <c r="F68" s="64">
        <v>0</v>
      </c>
      <c r="G68" s="64">
        <v>1</v>
      </c>
      <c r="H68" s="37">
        <f t="shared" si="1"/>
        <v>11600</v>
      </c>
      <c r="I68" s="107">
        <v>100</v>
      </c>
      <c r="J68" s="64">
        <f t="shared" si="0"/>
        <v>1160000</v>
      </c>
      <c r="K68" s="107"/>
      <c r="L68" s="63"/>
      <c r="M68" s="64"/>
      <c r="N68" s="64"/>
      <c r="O68" s="64"/>
      <c r="P68" s="107"/>
      <c r="Q68" s="107"/>
      <c r="R68" s="107"/>
      <c r="S68" s="64"/>
      <c r="T68" s="107"/>
      <c r="U68" s="61"/>
      <c r="V68" s="79"/>
      <c r="W68" s="37">
        <f t="shared" si="2"/>
        <v>1160000</v>
      </c>
      <c r="X68" s="107"/>
      <c r="Y68" s="61">
        <f t="shared" si="3"/>
        <v>1160000</v>
      </c>
      <c r="Z68" s="108">
        <v>0.01</v>
      </c>
      <c r="AA68" s="91">
        <f t="shared" si="4"/>
        <v>116</v>
      </c>
    </row>
    <row r="69" spans="1:27" s="44" customFormat="1" x14ac:dyDescent="0.45">
      <c r="A69" s="92"/>
      <c r="B69" s="93"/>
      <c r="L69" s="43"/>
    </row>
    <row r="70" spans="1:27" x14ac:dyDescent="0.45">
      <c r="A70" s="59">
        <v>19</v>
      </c>
      <c r="B70" s="101" t="s">
        <v>118</v>
      </c>
      <c r="C70" s="61"/>
      <c r="D70" s="61">
        <v>1</v>
      </c>
      <c r="E70" s="61">
        <v>0</v>
      </c>
      <c r="F70" s="61">
        <v>0</v>
      </c>
      <c r="G70" s="60">
        <v>2</v>
      </c>
      <c r="H70" s="37">
        <f t="shared" si="1"/>
        <v>400</v>
      </c>
      <c r="I70" s="61">
        <v>150</v>
      </c>
      <c r="J70" s="64">
        <f t="shared" si="0"/>
        <v>60000</v>
      </c>
      <c r="K70" s="61"/>
      <c r="L70" s="61" t="s">
        <v>62</v>
      </c>
      <c r="M70" s="60" t="s">
        <v>68</v>
      </c>
      <c r="N70" s="61">
        <v>2</v>
      </c>
      <c r="O70" s="61">
        <v>72</v>
      </c>
      <c r="P70" s="61">
        <v>100</v>
      </c>
      <c r="Q70" s="61">
        <v>6800</v>
      </c>
      <c r="R70" s="61">
        <f>O70*Q70</f>
        <v>489600</v>
      </c>
      <c r="S70" s="61">
        <v>17</v>
      </c>
      <c r="T70" s="60">
        <v>65</v>
      </c>
      <c r="U70" s="61">
        <f>R70*T70/100</f>
        <v>318240</v>
      </c>
      <c r="V70" s="79">
        <f>R70-U70</f>
        <v>171360</v>
      </c>
      <c r="W70" s="37">
        <f t="shared" si="2"/>
        <v>231360</v>
      </c>
      <c r="X70" s="61"/>
      <c r="Y70" s="61">
        <f t="shared" si="3"/>
        <v>231360</v>
      </c>
      <c r="Z70" s="90">
        <v>0.02</v>
      </c>
      <c r="AA70" s="91">
        <f t="shared" si="4"/>
        <v>46.271999999999998</v>
      </c>
    </row>
    <row r="71" spans="1:27" x14ac:dyDescent="0.45">
      <c r="A71" s="59"/>
      <c r="B71" s="109"/>
      <c r="C71" s="61"/>
      <c r="D71" s="61">
        <v>7</v>
      </c>
      <c r="E71" s="61">
        <v>0</v>
      </c>
      <c r="F71" s="61">
        <v>0</v>
      </c>
      <c r="G71" s="60">
        <v>1</v>
      </c>
      <c r="H71" s="37">
        <f t="shared" si="1"/>
        <v>2800</v>
      </c>
      <c r="I71" s="61">
        <v>100</v>
      </c>
      <c r="J71" s="37">
        <f t="shared" si="0"/>
        <v>280000</v>
      </c>
      <c r="K71" s="61"/>
      <c r="L71" s="61"/>
      <c r="M71" s="61"/>
      <c r="N71" s="61"/>
      <c r="O71" s="60"/>
      <c r="P71" s="61"/>
      <c r="Q71" s="60"/>
      <c r="R71" s="61"/>
      <c r="S71" s="61"/>
      <c r="T71" s="61"/>
      <c r="U71" s="61"/>
      <c r="V71" s="79"/>
      <c r="W71" s="37">
        <f t="shared" si="2"/>
        <v>280000</v>
      </c>
      <c r="X71" s="107"/>
      <c r="Y71" s="61">
        <f t="shared" si="3"/>
        <v>280000</v>
      </c>
      <c r="Z71" s="108">
        <v>0.01</v>
      </c>
      <c r="AA71" s="91">
        <f t="shared" si="4"/>
        <v>28</v>
      </c>
    </row>
    <row r="72" spans="1:27" s="48" customFormat="1" x14ac:dyDescent="0.45">
      <c r="A72" s="67"/>
      <c r="B72" s="110"/>
      <c r="C72" s="65"/>
      <c r="D72" s="65"/>
      <c r="E72" s="65"/>
      <c r="F72" s="65"/>
      <c r="G72" s="66"/>
      <c r="H72" s="66"/>
      <c r="I72" s="65"/>
      <c r="J72" s="65"/>
      <c r="K72" s="65"/>
      <c r="L72" s="65"/>
      <c r="M72" s="65"/>
      <c r="N72" s="65"/>
      <c r="O72" s="66"/>
      <c r="P72" s="65"/>
      <c r="Q72" s="66"/>
      <c r="R72" s="65"/>
      <c r="S72" s="65"/>
      <c r="T72" s="65"/>
      <c r="U72" s="65"/>
      <c r="V72" s="65"/>
      <c r="W72" s="65"/>
      <c r="X72" s="65"/>
      <c r="Y72" s="65"/>
      <c r="Z72" s="65"/>
      <c r="AA72" s="65"/>
    </row>
    <row r="73" spans="1:27" s="58" customFormat="1" x14ac:dyDescent="0.45">
      <c r="A73" s="88">
        <v>20</v>
      </c>
      <c r="B73" s="89" t="s">
        <v>60</v>
      </c>
      <c r="C73" s="37"/>
      <c r="D73" s="37">
        <v>1</v>
      </c>
      <c r="E73" s="37">
        <v>0</v>
      </c>
      <c r="F73" s="37">
        <v>0</v>
      </c>
      <c r="G73" s="37">
        <v>2</v>
      </c>
      <c r="H73" s="37">
        <f t="shared" si="1"/>
        <v>400</v>
      </c>
      <c r="I73" s="37">
        <v>150</v>
      </c>
      <c r="J73" s="37">
        <f>H73*I73</f>
        <v>60000</v>
      </c>
      <c r="K73" s="37">
        <v>1</v>
      </c>
      <c r="L73" s="36" t="s">
        <v>62</v>
      </c>
      <c r="M73" s="37" t="s">
        <v>68</v>
      </c>
      <c r="N73" s="37">
        <v>2</v>
      </c>
      <c r="O73" s="37">
        <v>96</v>
      </c>
      <c r="P73" s="37">
        <v>100</v>
      </c>
      <c r="Q73" s="37">
        <v>6800</v>
      </c>
      <c r="R73" s="37">
        <f>O73*Q73</f>
        <v>652800</v>
      </c>
      <c r="S73" s="37">
        <v>16</v>
      </c>
      <c r="T73" s="37">
        <v>72</v>
      </c>
      <c r="U73" s="61">
        <f>R73*T73/100</f>
        <v>470016</v>
      </c>
      <c r="V73" s="79">
        <f>R73-U73</f>
        <v>182784</v>
      </c>
      <c r="W73" s="37">
        <f t="shared" si="2"/>
        <v>242784</v>
      </c>
      <c r="X73" s="37"/>
      <c r="Y73" s="61">
        <f t="shared" si="3"/>
        <v>242784</v>
      </c>
      <c r="Z73" s="95">
        <v>0.02</v>
      </c>
      <c r="AA73" s="91">
        <f t="shared" si="4"/>
        <v>48.556800000000003</v>
      </c>
    </row>
    <row r="74" spans="1:27" x14ac:dyDescent="0.45">
      <c r="A74" s="88"/>
      <c r="B74" s="89" t="s">
        <v>60</v>
      </c>
      <c r="C74" s="37"/>
      <c r="D74" s="37">
        <v>5</v>
      </c>
      <c r="E74" s="37">
        <v>0</v>
      </c>
      <c r="F74" s="37">
        <v>0</v>
      </c>
      <c r="G74" s="37">
        <v>1</v>
      </c>
      <c r="H74" s="37">
        <f t="shared" si="1"/>
        <v>2000</v>
      </c>
      <c r="I74" s="61">
        <v>100</v>
      </c>
      <c r="J74" s="37">
        <f>H74*I74</f>
        <v>200000</v>
      </c>
      <c r="K74" s="61"/>
      <c r="L74" s="36"/>
      <c r="M74" s="37"/>
      <c r="N74" s="37"/>
      <c r="O74" s="37"/>
      <c r="P74" s="61"/>
      <c r="Q74" s="61"/>
      <c r="R74" s="61"/>
      <c r="S74" s="37"/>
      <c r="T74" s="61"/>
      <c r="U74" s="61"/>
      <c r="V74" s="79"/>
      <c r="W74" s="37">
        <f t="shared" si="2"/>
        <v>200000</v>
      </c>
      <c r="X74" s="61"/>
      <c r="Y74" s="61">
        <f t="shared" si="3"/>
        <v>200000</v>
      </c>
      <c r="Z74" s="90">
        <v>0.01</v>
      </c>
      <c r="AA74" s="91">
        <f t="shared" si="4"/>
        <v>20</v>
      </c>
    </row>
    <row r="75" spans="1:27" x14ac:dyDescent="0.45">
      <c r="A75" s="88"/>
      <c r="B75" s="89" t="s">
        <v>60</v>
      </c>
      <c r="C75" s="37"/>
      <c r="D75" s="37">
        <v>25</v>
      </c>
      <c r="E75" s="37">
        <v>0</v>
      </c>
      <c r="F75" s="37">
        <v>0</v>
      </c>
      <c r="G75" s="37">
        <v>1</v>
      </c>
      <c r="H75" s="37">
        <f t="shared" si="1"/>
        <v>10000</v>
      </c>
      <c r="I75" s="61">
        <v>100</v>
      </c>
      <c r="J75" s="37">
        <f>H75*I75</f>
        <v>1000000</v>
      </c>
      <c r="K75" s="61"/>
      <c r="L75" s="36"/>
      <c r="M75" s="37"/>
      <c r="N75" s="37"/>
      <c r="O75" s="37"/>
      <c r="P75" s="61"/>
      <c r="Q75" s="61"/>
      <c r="R75" s="61"/>
      <c r="S75" s="37"/>
      <c r="T75" s="61"/>
      <c r="U75" s="61"/>
      <c r="V75" s="79"/>
      <c r="W75" s="37">
        <f t="shared" si="2"/>
        <v>1000000</v>
      </c>
      <c r="X75" s="61"/>
      <c r="Y75" s="61">
        <f t="shared" si="3"/>
        <v>1000000</v>
      </c>
      <c r="Z75" s="90">
        <v>0.01</v>
      </c>
      <c r="AA75" s="91">
        <f t="shared" si="4"/>
        <v>100</v>
      </c>
    </row>
    <row r="76" spans="1:27" s="48" customFormat="1" x14ac:dyDescent="0.45">
      <c r="A76" s="111"/>
      <c r="B76" s="112"/>
      <c r="C76" s="65"/>
      <c r="D76" s="65"/>
      <c r="E76" s="65"/>
      <c r="F76" s="65"/>
      <c r="G76" s="65"/>
      <c r="H76" s="65"/>
      <c r="I76" s="65"/>
      <c r="J76" s="65"/>
      <c r="K76" s="65"/>
      <c r="L76" s="66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</row>
    <row r="77" spans="1:27" x14ac:dyDescent="0.45">
      <c r="A77" s="88">
        <v>21</v>
      </c>
      <c r="B77" s="89" t="s">
        <v>60</v>
      </c>
      <c r="C77" s="37"/>
      <c r="D77" s="37">
        <v>0</v>
      </c>
      <c r="E77" s="37">
        <v>2</v>
      </c>
      <c r="F77" s="37">
        <v>0</v>
      </c>
      <c r="G77" s="37">
        <v>1</v>
      </c>
      <c r="H77" s="37">
        <f t="shared" ref="H77:H138" si="5">+(D77*400)+E77*100+F77</f>
        <v>200</v>
      </c>
      <c r="I77" s="61">
        <v>150</v>
      </c>
      <c r="J77" s="37">
        <f>H77*I77</f>
        <v>30000</v>
      </c>
      <c r="K77" s="61">
        <v>1</v>
      </c>
      <c r="L77" s="36" t="s">
        <v>62</v>
      </c>
      <c r="M77" s="37" t="s">
        <v>68</v>
      </c>
      <c r="N77" s="37">
        <v>2</v>
      </c>
      <c r="O77" s="37">
        <v>81</v>
      </c>
      <c r="P77" s="61">
        <v>100</v>
      </c>
      <c r="Q77" s="61">
        <v>6800</v>
      </c>
      <c r="R77" s="61">
        <f>O77*Q77</f>
        <v>550800</v>
      </c>
      <c r="S77" s="37">
        <v>18</v>
      </c>
      <c r="T77" s="61">
        <v>86</v>
      </c>
      <c r="U77" s="61">
        <f>R77*T77/100</f>
        <v>473688</v>
      </c>
      <c r="V77" s="79">
        <f>R77-U77</f>
        <v>77112</v>
      </c>
      <c r="W77" s="37">
        <f t="shared" ref="W77:W138" si="6">V77+J77</f>
        <v>107112</v>
      </c>
      <c r="X77" s="61"/>
      <c r="Y77" s="61">
        <f t="shared" ref="Y77:Y138" si="7">W77</f>
        <v>107112</v>
      </c>
      <c r="Z77" s="90">
        <v>0.02</v>
      </c>
      <c r="AA77" s="91">
        <f t="shared" ref="AA77:AA138" si="8">Y77*Z77/100</f>
        <v>21.422400000000003</v>
      </c>
    </row>
    <row r="78" spans="1:27" s="48" customFormat="1" x14ac:dyDescent="0.45">
      <c r="A78" s="111"/>
      <c r="B78" s="112"/>
      <c r="C78" s="65"/>
      <c r="D78" s="65"/>
      <c r="E78" s="65"/>
      <c r="F78" s="65"/>
      <c r="G78" s="65"/>
      <c r="H78" s="65"/>
      <c r="I78" s="65"/>
      <c r="J78" s="65"/>
      <c r="K78" s="65"/>
      <c r="L78" s="66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</row>
    <row r="79" spans="1:27" x14ac:dyDescent="0.45">
      <c r="A79" s="88">
        <v>22</v>
      </c>
      <c r="B79" s="89" t="s">
        <v>60</v>
      </c>
      <c r="C79" s="37"/>
      <c r="D79" s="37">
        <v>0</v>
      </c>
      <c r="E79" s="37">
        <v>21</v>
      </c>
      <c r="F79" s="37">
        <v>0</v>
      </c>
      <c r="G79" s="37">
        <v>2</v>
      </c>
      <c r="H79" s="37">
        <f t="shared" si="5"/>
        <v>2100</v>
      </c>
      <c r="I79" s="61">
        <v>150</v>
      </c>
      <c r="J79" s="37">
        <f t="shared" si="0"/>
        <v>315000</v>
      </c>
      <c r="K79" s="61">
        <v>1</v>
      </c>
      <c r="L79" s="36" t="s">
        <v>62</v>
      </c>
      <c r="M79" s="37" t="s">
        <v>63</v>
      </c>
      <c r="N79" s="37">
        <v>2</v>
      </c>
      <c r="O79" s="37">
        <v>159.5</v>
      </c>
      <c r="P79" s="61">
        <v>100</v>
      </c>
      <c r="Q79" s="61">
        <v>6800</v>
      </c>
      <c r="R79" s="61">
        <f>O79*Q79</f>
        <v>1084600</v>
      </c>
      <c r="S79" s="37">
        <v>4</v>
      </c>
      <c r="T79" s="61">
        <v>4</v>
      </c>
      <c r="U79" s="61">
        <f>R79*T79/100</f>
        <v>43384</v>
      </c>
      <c r="V79" s="79">
        <f>R79-U79</f>
        <v>1041216</v>
      </c>
      <c r="W79" s="37">
        <f t="shared" si="6"/>
        <v>1356216</v>
      </c>
      <c r="X79" s="61"/>
      <c r="Y79" s="61">
        <f t="shared" si="7"/>
        <v>1356216</v>
      </c>
      <c r="Z79" s="90">
        <v>0.02</v>
      </c>
      <c r="AA79" s="91">
        <f t="shared" si="8"/>
        <v>271.2432</v>
      </c>
    </row>
    <row r="80" spans="1:27" s="48" customFormat="1" x14ac:dyDescent="0.45">
      <c r="A80" s="92"/>
      <c r="B80" s="93"/>
      <c r="C80" s="44"/>
      <c r="D80" s="44"/>
      <c r="E80" s="44"/>
      <c r="F80" s="44"/>
      <c r="G80" s="44"/>
      <c r="H80" s="44"/>
      <c r="I80" s="44"/>
      <c r="J80" s="44"/>
      <c r="K80" s="44"/>
      <c r="L80" s="43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:27" x14ac:dyDescent="0.45">
      <c r="A81" s="88">
        <v>23</v>
      </c>
      <c r="B81" s="89" t="s">
        <v>60</v>
      </c>
      <c r="C81" s="37"/>
      <c r="D81" s="37">
        <v>1</v>
      </c>
      <c r="E81" s="37">
        <v>0</v>
      </c>
      <c r="F81" s="37">
        <v>0</v>
      </c>
      <c r="G81" s="37">
        <v>2</v>
      </c>
      <c r="H81" s="37">
        <f t="shared" si="5"/>
        <v>400</v>
      </c>
      <c r="I81" s="61">
        <v>150</v>
      </c>
      <c r="J81" s="37">
        <f>H81*I81</f>
        <v>60000</v>
      </c>
      <c r="K81" s="61">
        <v>1</v>
      </c>
      <c r="L81" s="36" t="s">
        <v>62</v>
      </c>
      <c r="M81" s="37" t="s">
        <v>68</v>
      </c>
      <c r="N81" s="37">
        <v>2</v>
      </c>
      <c r="O81" s="37">
        <v>108</v>
      </c>
      <c r="P81" s="61">
        <v>100</v>
      </c>
      <c r="Q81" s="61">
        <v>6800</v>
      </c>
      <c r="R81" s="61">
        <f>O81*Q81</f>
        <v>734400</v>
      </c>
      <c r="S81" s="37">
        <v>4</v>
      </c>
      <c r="T81" s="61">
        <v>12</v>
      </c>
      <c r="U81" s="61">
        <f>R81*T81/100</f>
        <v>88128</v>
      </c>
      <c r="V81" s="79">
        <f>R81-U81</f>
        <v>646272</v>
      </c>
      <c r="W81" s="37">
        <f t="shared" si="6"/>
        <v>706272</v>
      </c>
      <c r="X81" s="61"/>
      <c r="Y81" s="61">
        <f t="shared" si="7"/>
        <v>706272</v>
      </c>
      <c r="Z81" s="90">
        <v>0.02</v>
      </c>
      <c r="AA81" s="91">
        <f t="shared" si="8"/>
        <v>141.2544</v>
      </c>
    </row>
    <row r="82" spans="1:27" x14ac:dyDescent="0.45">
      <c r="A82" s="88"/>
      <c r="B82" s="89"/>
      <c r="C82" s="37"/>
      <c r="D82" s="37"/>
      <c r="E82" s="37"/>
      <c r="F82" s="37"/>
      <c r="G82" s="37"/>
      <c r="H82" s="37">
        <f t="shared" si="5"/>
        <v>0</v>
      </c>
      <c r="I82" s="61"/>
      <c r="J82" s="37">
        <f>H82*I82</f>
        <v>0</v>
      </c>
      <c r="K82" s="61">
        <v>2</v>
      </c>
      <c r="L82" s="36" t="s">
        <v>62</v>
      </c>
      <c r="M82" s="37" t="s">
        <v>68</v>
      </c>
      <c r="N82" s="37">
        <v>2</v>
      </c>
      <c r="O82" s="37">
        <v>120</v>
      </c>
      <c r="P82" s="61">
        <v>100</v>
      </c>
      <c r="Q82" s="61">
        <v>6800</v>
      </c>
      <c r="R82" s="61">
        <f>O82*Q82</f>
        <v>816000</v>
      </c>
      <c r="S82" s="37">
        <v>41</v>
      </c>
      <c r="T82" s="61">
        <v>93</v>
      </c>
      <c r="U82" s="61">
        <f>R82*T82/100</f>
        <v>758880</v>
      </c>
      <c r="V82" s="79">
        <f>R82-U82</f>
        <v>57120</v>
      </c>
      <c r="W82" s="37">
        <f t="shared" si="6"/>
        <v>57120</v>
      </c>
      <c r="X82" s="61"/>
      <c r="Y82" s="61">
        <f t="shared" si="7"/>
        <v>57120</v>
      </c>
      <c r="Z82" s="90">
        <v>0.02</v>
      </c>
      <c r="AA82" s="91">
        <f t="shared" si="8"/>
        <v>11.424000000000001</v>
      </c>
    </row>
    <row r="83" spans="1:27" x14ac:dyDescent="0.45">
      <c r="A83" s="88"/>
      <c r="B83" s="89" t="s">
        <v>60</v>
      </c>
      <c r="C83" s="37"/>
      <c r="D83" s="37">
        <v>20</v>
      </c>
      <c r="E83" s="37">
        <v>0</v>
      </c>
      <c r="F83" s="37">
        <v>0</v>
      </c>
      <c r="G83" s="37">
        <v>1</v>
      </c>
      <c r="H83" s="37">
        <f t="shared" si="5"/>
        <v>8000</v>
      </c>
      <c r="I83" s="61">
        <v>100</v>
      </c>
      <c r="J83" s="37">
        <f t="shared" si="0"/>
        <v>800000</v>
      </c>
      <c r="K83" s="61"/>
      <c r="L83" s="36"/>
      <c r="M83" s="37"/>
      <c r="N83" s="37"/>
      <c r="O83" s="37"/>
      <c r="P83" s="61"/>
      <c r="Q83" s="61"/>
      <c r="R83" s="61"/>
      <c r="S83" s="37"/>
      <c r="T83" s="61"/>
      <c r="U83" s="61"/>
      <c r="V83" s="79"/>
      <c r="W83" s="37">
        <f t="shared" si="6"/>
        <v>800000</v>
      </c>
      <c r="X83" s="61"/>
      <c r="Y83" s="61">
        <f t="shared" si="7"/>
        <v>800000</v>
      </c>
      <c r="Z83" s="90">
        <v>0.01</v>
      </c>
      <c r="AA83" s="91">
        <f t="shared" si="8"/>
        <v>80</v>
      </c>
    </row>
    <row r="84" spans="1:27" x14ac:dyDescent="0.45">
      <c r="A84" s="88"/>
      <c r="B84" s="89" t="s">
        <v>60</v>
      </c>
      <c r="C84" s="37"/>
      <c r="D84" s="37">
        <v>20</v>
      </c>
      <c r="E84" s="37">
        <v>0</v>
      </c>
      <c r="F84" s="37">
        <v>0</v>
      </c>
      <c r="G84" s="37">
        <v>1</v>
      </c>
      <c r="H84" s="37">
        <f t="shared" si="5"/>
        <v>8000</v>
      </c>
      <c r="I84" s="61">
        <v>100</v>
      </c>
      <c r="J84" s="37">
        <f t="shared" si="0"/>
        <v>800000</v>
      </c>
      <c r="K84" s="61"/>
      <c r="L84" s="36"/>
      <c r="M84" s="37"/>
      <c r="N84" s="37"/>
      <c r="O84" s="37"/>
      <c r="P84" s="61"/>
      <c r="Q84" s="61"/>
      <c r="R84" s="61"/>
      <c r="S84" s="37"/>
      <c r="T84" s="61"/>
      <c r="U84" s="61"/>
      <c r="V84" s="79"/>
      <c r="W84" s="37">
        <f t="shared" si="6"/>
        <v>800000</v>
      </c>
      <c r="X84" s="61"/>
      <c r="Y84" s="61">
        <f t="shared" si="7"/>
        <v>800000</v>
      </c>
      <c r="Z84" s="90">
        <v>0.01</v>
      </c>
      <c r="AA84" s="91">
        <f t="shared" si="8"/>
        <v>80</v>
      </c>
    </row>
    <row r="85" spans="1:27" s="48" customFormat="1" x14ac:dyDescent="0.45">
      <c r="A85" s="92"/>
      <c r="B85" s="93"/>
      <c r="C85" s="44"/>
      <c r="D85" s="44"/>
      <c r="E85" s="44"/>
      <c r="F85" s="44"/>
      <c r="G85" s="44"/>
      <c r="H85" s="44"/>
      <c r="I85" s="44"/>
      <c r="J85" s="44"/>
      <c r="K85" s="44"/>
      <c r="L85" s="43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:27" x14ac:dyDescent="0.45">
      <c r="A86" s="88">
        <v>24</v>
      </c>
      <c r="B86" s="89" t="s">
        <v>60</v>
      </c>
      <c r="C86" s="37"/>
      <c r="D86" s="37">
        <v>1</v>
      </c>
      <c r="E86" s="37">
        <v>0</v>
      </c>
      <c r="F86" s="37">
        <v>0</v>
      </c>
      <c r="G86" s="37">
        <v>2</v>
      </c>
      <c r="H86" s="37">
        <f t="shared" si="5"/>
        <v>400</v>
      </c>
      <c r="I86" s="61">
        <v>150</v>
      </c>
      <c r="J86" s="37">
        <f t="shared" si="0"/>
        <v>60000</v>
      </c>
      <c r="K86" s="61">
        <v>1</v>
      </c>
      <c r="L86" s="36" t="s">
        <v>62</v>
      </c>
      <c r="M86" s="37" t="s">
        <v>68</v>
      </c>
      <c r="N86" s="37">
        <v>2</v>
      </c>
      <c r="O86" s="37">
        <v>60</v>
      </c>
      <c r="P86" s="61">
        <v>100</v>
      </c>
      <c r="Q86" s="61">
        <v>6800</v>
      </c>
      <c r="R86" s="61">
        <f>O86*Q86</f>
        <v>408000</v>
      </c>
      <c r="S86" s="37">
        <v>36</v>
      </c>
      <c r="T86" s="61">
        <v>93</v>
      </c>
      <c r="U86" s="61">
        <f>R86*T86/100</f>
        <v>379440</v>
      </c>
      <c r="V86" s="79">
        <f>R86-U86</f>
        <v>28560</v>
      </c>
      <c r="W86" s="37">
        <f t="shared" si="6"/>
        <v>88560</v>
      </c>
      <c r="X86" s="61"/>
      <c r="Y86" s="61">
        <f t="shared" si="7"/>
        <v>88560</v>
      </c>
      <c r="Z86" s="90">
        <v>0.02</v>
      </c>
      <c r="AA86" s="91">
        <f t="shared" si="8"/>
        <v>17.712</v>
      </c>
    </row>
    <row r="87" spans="1:27" x14ac:dyDescent="0.45">
      <c r="A87" s="88"/>
      <c r="B87" s="89" t="s">
        <v>60</v>
      </c>
      <c r="C87" s="37"/>
      <c r="D87" s="37">
        <v>17</v>
      </c>
      <c r="E87" s="37">
        <v>0</v>
      </c>
      <c r="F87" s="37">
        <v>0</v>
      </c>
      <c r="G87" s="37">
        <v>1</v>
      </c>
      <c r="H87" s="37">
        <f t="shared" si="5"/>
        <v>6800</v>
      </c>
      <c r="I87" s="61">
        <v>100</v>
      </c>
      <c r="J87" s="37">
        <f t="shared" si="0"/>
        <v>680000</v>
      </c>
      <c r="K87" s="61"/>
      <c r="L87" s="36"/>
      <c r="M87" s="37"/>
      <c r="N87" s="37"/>
      <c r="O87" s="37"/>
      <c r="P87" s="61"/>
      <c r="Q87" s="61"/>
      <c r="R87" s="61"/>
      <c r="S87" s="37"/>
      <c r="T87" s="61"/>
      <c r="U87" s="61"/>
      <c r="V87" s="79"/>
      <c r="W87" s="37">
        <f t="shared" si="6"/>
        <v>680000</v>
      </c>
      <c r="X87" s="61"/>
      <c r="Y87" s="61">
        <f t="shared" si="7"/>
        <v>680000</v>
      </c>
      <c r="Z87" s="90">
        <v>0.01</v>
      </c>
      <c r="AA87" s="91">
        <f t="shared" si="8"/>
        <v>68</v>
      </c>
    </row>
    <row r="88" spans="1:27" s="48" customFormat="1" x14ac:dyDescent="0.45">
      <c r="A88" s="92"/>
      <c r="B88" s="93"/>
      <c r="C88" s="44"/>
      <c r="D88" s="44"/>
      <c r="E88" s="44"/>
      <c r="F88" s="44"/>
      <c r="G88" s="44"/>
      <c r="H88" s="44"/>
      <c r="I88" s="44"/>
      <c r="J88" s="44"/>
      <c r="K88" s="44"/>
      <c r="L88" s="43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:27" x14ac:dyDescent="0.45">
      <c r="A89" s="88">
        <v>25</v>
      </c>
      <c r="B89" s="89" t="s">
        <v>60</v>
      </c>
      <c r="C89" s="37"/>
      <c r="D89" s="37">
        <v>0</v>
      </c>
      <c r="E89" s="37">
        <v>3</v>
      </c>
      <c r="F89" s="37">
        <v>0</v>
      </c>
      <c r="G89" s="37">
        <v>2</v>
      </c>
      <c r="H89" s="37">
        <f t="shared" si="5"/>
        <v>300</v>
      </c>
      <c r="I89" s="61">
        <v>150</v>
      </c>
      <c r="J89" s="37">
        <f t="shared" si="0"/>
        <v>45000</v>
      </c>
      <c r="K89" s="61">
        <v>1</v>
      </c>
      <c r="L89" s="36" t="s">
        <v>62</v>
      </c>
      <c r="M89" s="37" t="s">
        <v>68</v>
      </c>
      <c r="N89" s="37">
        <v>2</v>
      </c>
      <c r="O89" s="37">
        <v>54</v>
      </c>
      <c r="P89" s="61">
        <v>100</v>
      </c>
      <c r="Q89" s="61">
        <v>6800</v>
      </c>
      <c r="R89" s="61">
        <f>O89*Q89</f>
        <v>367200</v>
      </c>
      <c r="S89" s="37">
        <v>39</v>
      </c>
      <c r="T89" s="61">
        <v>93</v>
      </c>
      <c r="U89" s="61">
        <f>R89*T89/100</f>
        <v>341496</v>
      </c>
      <c r="V89" s="79">
        <f>R89-U89</f>
        <v>25704</v>
      </c>
      <c r="W89" s="37">
        <f t="shared" si="6"/>
        <v>70704</v>
      </c>
      <c r="X89" s="61"/>
      <c r="Y89" s="61">
        <f t="shared" si="7"/>
        <v>70704</v>
      </c>
      <c r="Z89" s="90">
        <v>0.02</v>
      </c>
      <c r="AA89" s="91">
        <f t="shared" si="8"/>
        <v>14.140799999999999</v>
      </c>
    </row>
    <row r="90" spans="1:27" x14ac:dyDescent="0.45">
      <c r="A90" s="88"/>
      <c r="B90" s="89" t="s">
        <v>60</v>
      </c>
      <c r="C90" s="37"/>
      <c r="D90" s="37">
        <v>8</v>
      </c>
      <c r="E90" s="37">
        <v>0</v>
      </c>
      <c r="F90" s="37">
        <v>0</v>
      </c>
      <c r="G90" s="37">
        <v>1</v>
      </c>
      <c r="H90" s="37">
        <f t="shared" si="5"/>
        <v>3200</v>
      </c>
      <c r="I90" s="61">
        <v>100</v>
      </c>
      <c r="J90" s="37">
        <f t="shared" si="0"/>
        <v>320000</v>
      </c>
      <c r="K90" s="61"/>
      <c r="L90" s="36"/>
      <c r="M90" s="37"/>
      <c r="N90" s="37"/>
      <c r="O90" s="37"/>
      <c r="P90" s="61"/>
      <c r="Q90" s="61"/>
      <c r="R90" s="61"/>
      <c r="S90" s="37"/>
      <c r="T90" s="61"/>
      <c r="U90" s="61"/>
      <c r="V90" s="79"/>
      <c r="W90" s="37">
        <f t="shared" si="6"/>
        <v>320000</v>
      </c>
      <c r="X90" s="61"/>
      <c r="Y90" s="61">
        <f t="shared" si="7"/>
        <v>320000</v>
      </c>
      <c r="Z90" s="90">
        <v>0.01</v>
      </c>
      <c r="AA90" s="91">
        <f t="shared" si="8"/>
        <v>32</v>
      </c>
    </row>
    <row r="91" spans="1:27" s="48" customFormat="1" x14ac:dyDescent="0.45">
      <c r="A91" s="92"/>
      <c r="B91" s="93"/>
      <c r="C91" s="44"/>
      <c r="D91" s="44"/>
      <c r="E91" s="44"/>
      <c r="F91" s="44"/>
      <c r="G91" s="44"/>
      <c r="H91" s="44"/>
      <c r="I91" s="44"/>
      <c r="J91" s="44"/>
      <c r="K91" s="44"/>
      <c r="L91" s="43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:27" x14ac:dyDescent="0.45">
      <c r="A92" s="88">
        <v>26</v>
      </c>
      <c r="B92" s="89" t="s">
        <v>60</v>
      </c>
      <c r="C92" s="37"/>
      <c r="D92" s="37">
        <v>0</v>
      </c>
      <c r="E92" s="37">
        <v>2</v>
      </c>
      <c r="F92" s="37">
        <v>0</v>
      </c>
      <c r="G92" s="37">
        <v>2</v>
      </c>
      <c r="H92" s="37">
        <f t="shared" si="5"/>
        <v>200</v>
      </c>
      <c r="I92" s="61">
        <v>150</v>
      </c>
      <c r="J92" s="37">
        <f>H92*I92</f>
        <v>30000</v>
      </c>
      <c r="K92" s="61">
        <v>1</v>
      </c>
      <c r="L92" s="36" t="s">
        <v>62</v>
      </c>
      <c r="M92" s="37" t="s">
        <v>68</v>
      </c>
      <c r="N92" s="37">
        <v>2</v>
      </c>
      <c r="O92" s="37">
        <v>85</v>
      </c>
      <c r="P92" s="61">
        <v>100</v>
      </c>
      <c r="Q92" s="61">
        <v>6800</v>
      </c>
      <c r="R92" s="61">
        <f>O92*Q92</f>
        <v>578000</v>
      </c>
      <c r="S92" s="37">
        <v>39</v>
      </c>
      <c r="T92" s="61">
        <v>93</v>
      </c>
      <c r="U92" s="61">
        <f>R92*T92/100</f>
        <v>537540</v>
      </c>
      <c r="V92" s="79">
        <f>R92-U92</f>
        <v>40460</v>
      </c>
      <c r="W92" s="37">
        <f t="shared" si="6"/>
        <v>70460</v>
      </c>
      <c r="X92" s="61"/>
      <c r="Y92" s="61">
        <f t="shared" si="7"/>
        <v>70460</v>
      </c>
      <c r="Z92" s="90">
        <v>0.02</v>
      </c>
      <c r="AA92" s="91">
        <f t="shared" si="8"/>
        <v>14.092000000000001</v>
      </c>
    </row>
    <row r="93" spans="1:27" x14ac:dyDescent="0.45">
      <c r="A93" s="88"/>
      <c r="B93" s="89" t="s">
        <v>60</v>
      </c>
      <c r="C93" s="37"/>
      <c r="D93" s="37">
        <v>18</v>
      </c>
      <c r="E93" s="37">
        <v>0</v>
      </c>
      <c r="F93" s="37">
        <v>0</v>
      </c>
      <c r="G93" s="37">
        <v>1</v>
      </c>
      <c r="H93" s="37">
        <f t="shared" si="5"/>
        <v>7200</v>
      </c>
      <c r="I93" s="61">
        <v>100</v>
      </c>
      <c r="J93" s="37">
        <f t="shared" si="0"/>
        <v>720000</v>
      </c>
      <c r="K93" s="61"/>
      <c r="L93" s="36"/>
      <c r="M93" s="37"/>
      <c r="N93" s="37"/>
      <c r="O93" s="37"/>
      <c r="P93" s="61"/>
      <c r="Q93" s="61"/>
      <c r="R93" s="61"/>
      <c r="S93" s="37"/>
      <c r="T93" s="61"/>
      <c r="U93" s="61"/>
      <c r="V93" s="79"/>
      <c r="W93" s="37">
        <f t="shared" si="6"/>
        <v>720000</v>
      </c>
      <c r="X93" s="61"/>
      <c r="Y93" s="61">
        <f t="shared" si="7"/>
        <v>720000</v>
      </c>
      <c r="Z93" s="90">
        <v>0.01</v>
      </c>
      <c r="AA93" s="91">
        <f t="shared" si="8"/>
        <v>72</v>
      </c>
    </row>
    <row r="94" spans="1:27" s="48" customFormat="1" x14ac:dyDescent="0.45">
      <c r="A94" s="92"/>
      <c r="B94" s="93"/>
      <c r="C94" s="44"/>
      <c r="D94" s="44"/>
      <c r="E94" s="44"/>
      <c r="F94" s="44"/>
      <c r="G94" s="44"/>
      <c r="H94" s="44"/>
      <c r="I94" s="44"/>
      <c r="J94" s="44"/>
      <c r="K94" s="44"/>
      <c r="L94" s="43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:27" x14ac:dyDescent="0.45">
      <c r="A95" s="88">
        <v>27</v>
      </c>
      <c r="B95" s="89" t="s">
        <v>60</v>
      </c>
      <c r="C95" s="37"/>
      <c r="D95" s="37">
        <v>2</v>
      </c>
      <c r="E95" s="37">
        <v>0</v>
      </c>
      <c r="F95" s="37">
        <v>0</v>
      </c>
      <c r="G95" s="37">
        <v>2</v>
      </c>
      <c r="H95" s="37">
        <f t="shared" si="5"/>
        <v>800</v>
      </c>
      <c r="I95" s="61">
        <v>150</v>
      </c>
      <c r="J95" s="37">
        <f t="shared" si="0"/>
        <v>120000</v>
      </c>
      <c r="K95" s="61">
        <v>1</v>
      </c>
      <c r="L95" s="36" t="s">
        <v>62</v>
      </c>
      <c r="M95" s="37" t="s">
        <v>68</v>
      </c>
      <c r="N95" s="37">
        <v>2</v>
      </c>
      <c r="O95" s="37">
        <v>100</v>
      </c>
      <c r="P95" s="61">
        <v>100</v>
      </c>
      <c r="Q95" s="61">
        <v>6800</v>
      </c>
      <c r="R95" s="61">
        <f>O95*Q95</f>
        <v>680000</v>
      </c>
      <c r="S95" s="37">
        <v>31</v>
      </c>
      <c r="T95" s="61">
        <v>93</v>
      </c>
      <c r="U95" s="61">
        <f>R95*T95/100</f>
        <v>632400</v>
      </c>
      <c r="V95" s="79">
        <f>R95-U95</f>
        <v>47600</v>
      </c>
      <c r="W95" s="37">
        <f t="shared" si="6"/>
        <v>167600</v>
      </c>
      <c r="X95" s="61"/>
      <c r="Y95" s="61">
        <f t="shared" si="7"/>
        <v>167600</v>
      </c>
      <c r="Z95" s="90">
        <v>0.02</v>
      </c>
      <c r="AA95" s="91">
        <f t="shared" si="8"/>
        <v>33.520000000000003</v>
      </c>
    </row>
    <row r="96" spans="1:27" x14ac:dyDescent="0.45">
      <c r="A96" s="88"/>
      <c r="B96" s="89" t="s">
        <v>60</v>
      </c>
      <c r="C96" s="37"/>
      <c r="D96" s="37">
        <v>12</v>
      </c>
      <c r="E96" s="37">
        <v>0</v>
      </c>
      <c r="F96" s="37">
        <v>0</v>
      </c>
      <c r="G96" s="37">
        <v>1</v>
      </c>
      <c r="H96" s="37">
        <f t="shared" si="5"/>
        <v>4800</v>
      </c>
      <c r="I96" s="61">
        <v>100</v>
      </c>
      <c r="J96" s="37">
        <f t="shared" si="0"/>
        <v>480000</v>
      </c>
      <c r="K96" s="61"/>
      <c r="L96" s="36"/>
      <c r="M96" s="37"/>
      <c r="N96" s="37"/>
      <c r="O96" s="37"/>
      <c r="P96" s="61"/>
      <c r="Q96" s="61"/>
      <c r="R96" s="61"/>
      <c r="S96" s="37"/>
      <c r="T96" s="61"/>
      <c r="U96" s="61"/>
      <c r="V96" s="79"/>
      <c r="W96" s="37">
        <f t="shared" si="6"/>
        <v>480000</v>
      </c>
      <c r="X96" s="61"/>
      <c r="Y96" s="61">
        <f t="shared" si="7"/>
        <v>480000</v>
      </c>
      <c r="Z96" s="90">
        <v>0.01</v>
      </c>
      <c r="AA96" s="91">
        <f t="shared" si="8"/>
        <v>48</v>
      </c>
    </row>
    <row r="97" spans="1:27" s="48" customFormat="1" x14ac:dyDescent="0.45">
      <c r="A97" s="92"/>
      <c r="B97" s="93"/>
      <c r="C97" s="44"/>
      <c r="D97" s="44"/>
      <c r="E97" s="44"/>
      <c r="F97" s="44"/>
      <c r="G97" s="44"/>
      <c r="H97" s="44"/>
      <c r="I97" s="44"/>
      <c r="J97" s="44"/>
      <c r="K97" s="44"/>
      <c r="L97" s="43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:27" x14ac:dyDescent="0.45">
      <c r="A98" s="88">
        <v>28</v>
      </c>
      <c r="B98" s="89" t="s">
        <v>60</v>
      </c>
      <c r="C98" s="37"/>
      <c r="D98" s="37">
        <v>0</v>
      </c>
      <c r="E98" s="37">
        <v>2</v>
      </c>
      <c r="F98" s="37">
        <v>0</v>
      </c>
      <c r="G98" s="37">
        <v>2</v>
      </c>
      <c r="H98" s="37">
        <f t="shared" si="5"/>
        <v>200</v>
      </c>
      <c r="I98" s="61">
        <v>150</v>
      </c>
      <c r="J98" s="37">
        <f t="shared" si="0"/>
        <v>30000</v>
      </c>
      <c r="K98" s="61">
        <v>1</v>
      </c>
      <c r="L98" s="36" t="s">
        <v>62</v>
      </c>
      <c r="M98" s="37" t="s">
        <v>68</v>
      </c>
      <c r="N98" s="37">
        <v>2</v>
      </c>
      <c r="O98" s="37">
        <v>72</v>
      </c>
      <c r="P98" s="61">
        <v>100</v>
      </c>
      <c r="Q98" s="61">
        <v>6800</v>
      </c>
      <c r="R98" s="61">
        <f>O98*Q98</f>
        <v>489600</v>
      </c>
      <c r="S98" s="37">
        <v>16</v>
      </c>
      <c r="T98" s="61">
        <v>72</v>
      </c>
      <c r="U98" s="61">
        <f>R98*T98/100</f>
        <v>352512</v>
      </c>
      <c r="V98" s="79">
        <f>R98-U98</f>
        <v>137088</v>
      </c>
      <c r="W98" s="37">
        <f t="shared" si="6"/>
        <v>167088</v>
      </c>
      <c r="X98" s="61"/>
      <c r="Y98" s="61">
        <f t="shared" si="7"/>
        <v>167088</v>
      </c>
      <c r="Z98" s="90">
        <v>0.02</v>
      </c>
      <c r="AA98" s="91">
        <f t="shared" si="8"/>
        <v>33.4176</v>
      </c>
    </row>
    <row r="99" spans="1:27" x14ac:dyDescent="0.45">
      <c r="A99" s="88"/>
      <c r="B99" s="89" t="s">
        <v>60</v>
      </c>
      <c r="C99" s="37"/>
      <c r="D99" s="37">
        <v>12</v>
      </c>
      <c r="E99" s="37">
        <v>0</v>
      </c>
      <c r="F99" s="37">
        <v>0</v>
      </c>
      <c r="G99" s="37">
        <v>1</v>
      </c>
      <c r="H99" s="37">
        <f t="shared" si="5"/>
        <v>4800</v>
      </c>
      <c r="I99" s="61">
        <v>100</v>
      </c>
      <c r="J99" s="37">
        <f t="shared" si="0"/>
        <v>480000</v>
      </c>
      <c r="K99" s="61"/>
      <c r="L99" s="36"/>
      <c r="M99" s="37"/>
      <c r="N99" s="37"/>
      <c r="O99" s="37"/>
      <c r="P99" s="61"/>
      <c r="Q99" s="61"/>
      <c r="R99" s="61"/>
      <c r="S99" s="37"/>
      <c r="T99" s="61"/>
      <c r="U99" s="61"/>
      <c r="V99" s="79"/>
      <c r="W99" s="37">
        <f t="shared" si="6"/>
        <v>480000</v>
      </c>
      <c r="X99" s="61"/>
      <c r="Y99" s="61">
        <f t="shared" si="7"/>
        <v>480000</v>
      </c>
      <c r="Z99" s="90">
        <v>0.01</v>
      </c>
      <c r="AA99" s="91">
        <f t="shared" si="8"/>
        <v>48</v>
      </c>
    </row>
    <row r="100" spans="1:27" s="48" customFormat="1" x14ac:dyDescent="0.45">
      <c r="A100" s="92"/>
      <c r="B100" s="93"/>
      <c r="C100" s="44"/>
      <c r="D100" s="44"/>
      <c r="E100" s="44"/>
      <c r="F100" s="44"/>
      <c r="G100" s="44"/>
      <c r="H100" s="44"/>
      <c r="I100" s="44"/>
      <c r="J100" s="44"/>
      <c r="K100" s="44"/>
      <c r="L100" s="43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:27" x14ac:dyDescent="0.45">
      <c r="A101" s="88">
        <v>29</v>
      </c>
      <c r="B101" s="89" t="s">
        <v>60</v>
      </c>
      <c r="C101" s="37"/>
      <c r="D101" s="37">
        <v>5</v>
      </c>
      <c r="E101" s="37">
        <v>0</v>
      </c>
      <c r="F101" s="37">
        <v>0</v>
      </c>
      <c r="G101" s="37">
        <v>2</v>
      </c>
      <c r="H101" s="37">
        <f t="shared" si="5"/>
        <v>2000</v>
      </c>
      <c r="I101" s="61">
        <v>150</v>
      </c>
      <c r="J101" s="37">
        <f t="shared" si="0"/>
        <v>300000</v>
      </c>
      <c r="K101" s="61">
        <v>1</v>
      </c>
      <c r="L101" s="36" t="s">
        <v>62</v>
      </c>
      <c r="M101" s="37" t="s">
        <v>68</v>
      </c>
      <c r="N101" s="37">
        <v>2</v>
      </c>
      <c r="O101" s="37">
        <v>54</v>
      </c>
      <c r="P101" s="61">
        <v>100</v>
      </c>
      <c r="Q101" s="61">
        <v>6800</v>
      </c>
      <c r="R101" s="61">
        <f>O101*Q101</f>
        <v>367200</v>
      </c>
      <c r="S101" s="37">
        <v>18</v>
      </c>
      <c r="T101" s="61">
        <v>86</v>
      </c>
      <c r="U101" s="61">
        <f>R101*T101/100</f>
        <v>315792</v>
      </c>
      <c r="V101" s="79">
        <f>R101-U101</f>
        <v>51408</v>
      </c>
      <c r="W101" s="37">
        <f t="shared" si="6"/>
        <v>351408</v>
      </c>
      <c r="X101" s="61"/>
      <c r="Y101" s="61">
        <f t="shared" si="7"/>
        <v>351408</v>
      </c>
      <c r="Z101" s="90">
        <v>0.02</v>
      </c>
      <c r="AA101" s="91">
        <f t="shared" si="8"/>
        <v>70.281599999999997</v>
      </c>
    </row>
    <row r="102" spans="1:27" x14ac:dyDescent="0.45">
      <c r="A102" s="88"/>
      <c r="B102" s="89"/>
      <c r="C102" s="37"/>
      <c r="D102" s="37"/>
      <c r="E102" s="37"/>
      <c r="F102" s="37"/>
      <c r="G102" s="37"/>
      <c r="H102" s="37">
        <f t="shared" si="5"/>
        <v>0</v>
      </c>
      <c r="I102" s="61"/>
      <c r="J102" s="37">
        <f t="shared" si="0"/>
        <v>0</v>
      </c>
      <c r="K102" s="61">
        <v>2</v>
      </c>
      <c r="L102" s="36" t="s">
        <v>15</v>
      </c>
      <c r="M102" s="37" t="s">
        <v>152</v>
      </c>
      <c r="N102" s="37">
        <v>2</v>
      </c>
      <c r="O102" s="37">
        <v>35</v>
      </c>
      <c r="P102" s="61">
        <v>100</v>
      </c>
      <c r="Q102" s="61">
        <v>6800</v>
      </c>
      <c r="R102" s="61">
        <f>O102*Q102</f>
        <v>238000</v>
      </c>
      <c r="S102" s="37">
        <v>6</v>
      </c>
      <c r="T102" s="61">
        <v>20</v>
      </c>
      <c r="U102" s="61">
        <f>R102*T102/100</f>
        <v>47600</v>
      </c>
      <c r="V102" s="79">
        <f>R102-U102</f>
        <v>190400</v>
      </c>
      <c r="W102" s="37">
        <f t="shared" si="6"/>
        <v>190400</v>
      </c>
      <c r="X102" s="61"/>
      <c r="Y102" s="61">
        <f t="shared" si="7"/>
        <v>190400</v>
      </c>
      <c r="Z102" s="90">
        <v>0.02</v>
      </c>
      <c r="AA102" s="91">
        <f t="shared" si="8"/>
        <v>38.08</v>
      </c>
    </row>
    <row r="103" spans="1:27" x14ac:dyDescent="0.45">
      <c r="A103" s="88"/>
      <c r="B103" s="89"/>
      <c r="C103" s="37"/>
      <c r="D103" s="37"/>
      <c r="E103" s="37"/>
      <c r="F103" s="37"/>
      <c r="G103" s="37"/>
      <c r="H103" s="37">
        <f t="shared" si="5"/>
        <v>0</v>
      </c>
      <c r="I103" s="61"/>
      <c r="J103" s="37"/>
      <c r="K103" s="61"/>
      <c r="L103" s="36"/>
      <c r="M103" s="37" t="s">
        <v>152</v>
      </c>
      <c r="N103" s="37">
        <v>2</v>
      </c>
      <c r="O103" s="37">
        <v>35</v>
      </c>
      <c r="P103" s="61">
        <v>100</v>
      </c>
      <c r="Q103" s="61">
        <v>6800</v>
      </c>
      <c r="R103" s="61">
        <f>O103*Q103</f>
        <v>238000</v>
      </c>
      <c r="S103" s="37">
        <v>6</v>
      </c>
      <c r="T103" s="61">
        <v>20</v>
      </c>
      <c r="U103" s="61">
        <f>R103*T103/100</f>
        <v>47600</v>
      </c>
      <c r="V103" s="79">
        <f>R103-U103</f>
        <v>190400</v>
      </c>
      <c r="W103" s="37">
        <f t="shared" si="6"/>
        <v>190400</v>
      </c>
      <c r="X103" s="61"/>
      <c r="Y103" s="61">
        <f t="shared" si="7"/>
        <v>190400</v>
      </c>
      <c r="Z103" s="90">
        <v>0.02</v>
      </c>
      <c r="AA103" s="91">
        <f t="shared" si="8"/>
        <v>38.08</v>
      </c>
    </row>
    <row r="104" spans="1:27" x14ac:dyDescent="0.45">
      <c r="A104" s="88"/>
      <c r="B104" s="89" t="s">
        <v>60</v>
      </c>
      <c r="C104" s="37"/>
      <c r="D104" s="37">
        <v>20</v>
      </c>
      <c r="E104" s="37">
        <v>0</v>
      </c>
      <c r="F104" s="37">
        <v>0</v>
      </c>
      <c r="G104" s="37">
        <v>1</v>
      </c>
      <c r="H104" s="37">
        <f t="shared" si="5"/>
        <v>8000</v>
      </c>
      <c r="I104" s="61">
        <v>100</v>
      </c>
      <c r="J104" s="37">
        <f t="shared" si="0"/>
        <v>800000</v>
      </c>
      <c r="K104" s="61"/>
      <c r="L104" s="36"/>
      <c r="M104" s="37"/>
      <c r="N104" s="37"/>
      <c r="O104" s="37"/>
      <c r="P104" s="61"/>
      <c r="Q104" s="61"/>
      <c r="R104" s="61">
        <f>O104*Q104</f>
        <v>0</v>
      </c>
      <c r="S104" s="37"/>
      <c r="T104" s="61"/>
      <c r="U104" s="61"/>
      <c r="V104" s="79"/>
      <c r="W104" s="37">
        <f t="shared" si="6"/>
        <v>800000</v>
      </c>
      <c r="X104" s="61"/>
      <c r="Y104" s="61">
        <f t="shared" si="7"/>
        <v>800000</v>
      </c>
      <c r="Z104" s="90">
        <v>0.01</v>
      </c>
      <c r="AA104" s="91">
        <f t="shared" si="8"/>
        <v>80</v>
      </c>
    </row>
    <row r="105" spans="1:27" s="48" customFormat="1" x14ac:dyDescent="0.45">
      <c r="A105" s="92"/>
      <c r="B105" s="93"/>
      <c r="C105" s="44"/>
      <c r="D105" s="44"/>
      <c r="E105" s="44"/>
      <c r="F105" s="44"/>
      <c r="G105" s="44"/>
      <c r="H105" s="44"/>
      <c r="I105" s="44"/>
      <c r="J105" s="44"/>
      <c r="K105" s="44"/>
      <c r="L105" s="43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:27" x14ac:dyDescent="0.45">
      <c r="A106" s="88">
        <v>30</v>
      </c>
      <c r="B106" s="89" t="s">
        <v>60</v>
      </c>
      <c r="C106" s="37"/>
      <c r="D106" s="37">
        <v>0</v>
      </c>
      <c r="E106" s="37">
        <v>2</v>
      </c>
      <c r="F106" s="37">
        <v>0</v>
      </c>
      <c r="G106" s="37">
        <v>2</v>
      </c>
      <c r="H106" s="37">
        <f t="shared" si="5"/>
        <v>200</v>
      </c>
      <c r="I106" s="61">
        <v>150</v>
      </c>
      <c r="J106" s="37">
        <f t="shared" si="0"/>
        <v>30000</v>
      </c>
      <c r="K106" s="61">
        <v>1</v>
      </c>
      <c r="L106" s="36" t="s">
        <v>62</v>
      </c>
      <c r="M106" s="37" t="s">
        <v>68</v>
      </c>
      <c r="N106" s="37">
        <v>2</v>
      </c>
      <c r="O106" s="37">
        <v>112.5</v>
      </c>
      <c r="P106" s="61">
        <v>100</v>
      </c>
      <c r="Q106" s="61">
        <v>6800</v>
      </c>
      <c r="R106" s="61">
        <f>O106*Q106</f>
        <v>765000</v>
      </c>
      <c r="S106" s="37">
        <v>46</v>
      </c>
      <c r="T106" s="61">
        <v>93</v>
      </c>
      <c r="U106" s="61">
        <f>R106*T106/100</f>
        <v>711450</v>
      </c>
      <c r="V106" s="79">
        <f>R106-U106</f>
        <v>53550</v>
      </c>
      <c r="W106" s="37">
        <f t="shared" si="6"/>
        <v>83550</v>
      </c>
      <c r="X106" s="61"/>
      <c r="Y106" s="61">
        <f t="shared" si="7"/>
        <v>83550</v>
      </c>
      <c r="Z106" s="90">
        <v>0.02</v>
      </c>
      <c r="AA106" s="91">
        <f t="shared" si="8"/>
        <v>16.71</v>
      </c>
    </row>
    <row r="107" spans="1:27" x14ac:dyDescent="0.45">
      <c r="A107" s="88"/>
      <c r="B107" s="89" t="s">
        <v>60</v>
      </c>
      <c r="C107" s="37"/>
      <c r="D107" s="37">
        <v>20</v>
      </c>
      <c r="E107" s="37">
        <v>0</v>
      </c>
      <c r="F107" s="37">
        <v>0</v>
      </c>
      <c r="G107" s="37">
        <v>1</v>
      </c>
      <c r="H107" s="37">
        <f t="shared" si="5"/>
        <v>8000</v>
      </c>
      <c r="I107" s="61">
        <v>100</v>
      </c>
      <c r="J107" s="37">
        <f t="shared" si="0"/>
        <v>800000</v>
      </c>
      <c r="K107" s="61"/>
      <c r="L107" s="36"/>
      <c r="M107" s="37"/>
      <c r="N107" s="37"/>
      <c r="O107" s="37"/>
      <c r="P107" s="61"/>
      <c r="Q107" s="61"/>
      <c r="R107" s="61"/>
      <c r="S107" s="37"/>
      <c r="T107" s="61"/>
      <c r="U107" s="61"/>
      <c r="V107" s="79"/>
      <c r="W107" s="37">
        <f t="shared" si="6"/>
        <v>800000</v>
      </c>
      <c r="X107" s="61"/>
      <c r="Y107" s="61">
        <f t="shared" si="7"/>
        <v>800000</v>
      </c>
      <c r="Z107" s="90">
        <v>0.01</v>
      </c>
      <c r="AA107" s="91">
        <f t="shared" si="8"/>
        <v>80</v>
      </c>
    </row>
    <row r="108" spans="1:27" s="48" customFormat="1" x14ac:dyDescent="0.45">
      <c r="A108" s="92"/>
      <c r="B108" s="93"/>
      <c r="C108" s="44"/>
      <c r="D108" s="44"/>
      <c r="E108" s="44"/>
      <c r="F108" s="44"/>
      <c r="G108" s="44"/>
      <c r="H108" s="44"/>
      <c r="I108" s="44"/>
      <c r="J108" s="44"/>
      <c r="K108" s="44"/>
      <c r="L108" s="43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:27" x14ac:dyDescent="0.45">
      <c r="A109" s="88">
        <v>31</v>
      </c>
      <c r="B109" s="89" t="s">
        <v>60</v>
      </c>
      <c r="C109" s="37"/>
      <c r="D109" s="37">
        <v>0</v>
      </c>
      <c r="E109" s="37">
        <v>1</v>
      </c>
      <c r="F109" s="37">
        <v>0</v>
      </c>
      <c r="G109" s="37">
        <v>2</v>
      </c>
      <c r="H109" s="37">
        <f t="shared" si="5"/>
        <v>100</v>
      </c>
      <c r="I109" s="61">
        <v>150</v>
      </c>
      <c r="J109" s="37">
        <f t="shared" si="0"/>
        <v>15000</v>
      </c>
      <c r="K109" s="61">
        <v>1</v>
      </c>
      <c r="L109" s="36" t="s">
        <v>62</v>
      </c>
      <c r="M109" s="37" t="s">
        <v>68</v>
      </c>
      <c r="N109" s="37">
        <v>2</v>
      </c>
      <c r="O109" s="37">
        <v>161</v>
      </c>
      <c r="P109" s="61">
        <v>100</v>
      </c>
      <c r="Q109" s="61">
        <v>6800</v>
      </c>
      <c r="R109" s="61">
        <f>O109*Q109</f>
        <v>1094800</v>
      </c>
      <c r="S109" s="37">
        <v>18</v>
      </c>
      <c r="T109" s="61">
        <v>86</v>
      </c>
      <c r="U109" s="61">
        <f>R109*T109/100</f>
        <v>941528</v>
      </c>
      <c r="V109" s="79">
        <f>R109-U109</f>
        <v>153272</v>
      </c>
      <c r="W109" s="37">
        <f t="shared" si="6"/>
        <v>168272</v>
      </c>
      <c r="X109" s="61"/>
      <c r="Y109" s="61">
        <f t="shared" si="7"/>
        <v>168272</v>
      </c>
      <c r="Z109" s="90">
        <v>0.02</v>
      </c>
      <c r="AA109" s="91">
        <f t="shared" si="8"/>
        <v>33.654400000000003</v>
      </c>
    </row>
    <row r="110" spans="1:27" x14ac:dyDescent="0.45">
      <c r="A110" s="88"/>
      <c r="B110" s="89" t="s">
        <v>60</v>
      </c>
      <c r="C110" s="37"/>
      <c r="D110" s="37">
        <v>0</v>
      </c>
      <c r="E110" s="37">
        <v>2</v>
      </c>
      <c r="F110" s="37">
        <v>0</v>
      </c>
      <c r="G110" s="37">
        <v>1</v>
      </c>
      <c r="H110" s="37">
        <f t="shared" si="5"/>
        <v>200</v>
      </c>
      <c r="I110" s="61">
        <v>100</v>
      </c>
      <c r="J110" s="37">
        <f t="shared" si="0"/>
        <v>20000</v>
      </c>
      <c r="K110" s="61"/>
      <c r="L110" s="36"/>
      <c r="M110" s="37"/>
      <c r="N110" s="37"/>
      <c r="O110" s="37"/>
      <c r="P110" s="61"/>
      <c r="Q110" s="61"/>
      <c r="R110" s="61"/>
      <c r="S110" s="37"/>
      <c r="T110" s="61"/>
      <c r="U110" s="61"/>
      <c r="V110" s="79"/>
      <c r="W110" s="37">
        <f t="shared" si="6"/>
        <v>20000</v>
      </c>
      <c r="X110" s="61"/>
      <c r="Y110" s="61">
        <f t="shared" si="7"/>
        <v>20000</v>
      </c>
      <c r="Z110" s="90">
        <v>0.01</v>
      </c>
      <c r="AA110" s="91">
        <f t="shared" si="8"/>
        <v>2</v>
      </c>
    </row>
    <row r="111" spans="1:27" x14ac:dyDescent="0.45">
      <c r="A111" s="88"/>
      <c r="B111" s="89" t="s">
        <v>60</v>
      </c>
      <c r="C111" s="37"/>
      <c r="D111" s="37">
        <v>29</v>
      </c>
      <c r="E111" s="37">
        <v>0</v>
      </c>
      <c r="F111" s="37">
        <v>0</v>
      </c>
      <c r="G111" s="37">
        <v>1</v>
      </c>
      <c r="H111" s="37">
        <f t="shared" si="5"/>
        <v>11600</v>
      </c>
      <c r="I111" s="61">
        <v>100</v>
      </c>
      <c r="J111" s="37">
        <f t="shared" si="0"/>
        <v>1160000</v>
      </c>
      <c r="K111" s="61"/>
      <c r="L111" s="36"/>
      <c r="M111" s="37"/>
      <c r="N111" s="37"/>
      <c r="O111" s="37"/>
      <c r="P111" s="61"/>
      <c r="Q111" s="61"/>
      <c r="R111" s="61"/>
      <c r="S111" s="37"/>
      <c r="T111" s="61"/>
      <c r="U111" s="61"/>
      <c r="V111" s="79"/>
      <c r="W111" s="37">
        <f t="shared" si="6"/>
        <v>1160000</v>
      </c>
      <c r="X111" s="61"/>
      <c r="Y111" s="61">
        <f t="shared" si="7"/>
        <v>1160000</v>
      </c>
      <c r="Z111" s="90">
        <v>0.01</v>
      </c>
      <c r="AA111" s="91">
        <f t="shared" si="8"/>
        <v>116</v>
      </c>
    </row>
    <row r="112" spans="1:27" x14ac:dyDescent="0.45">
      <c r="A112" s="88"/>
      <c r="B112" s="89" t="s">
        <v>60</v>
      </c>
      <c r="C112" s="37"/>
      <c r="D112" s="37">
        <v>20</v>
      </c>
      <c r="E112" s="37">
        <v>0</v>
      </c>
      <c r="F112" s="37">
        <v>0</v>
      </c>
      <c r="G112" s="37">
        <v>1</v>
      </c>
      <c r="H112" s="37">
        <f t="shared" si="5"/>
        <v>8000</v>
      </c>
      <c r="I112" s="61">
        <v>100</v>
      </c>
      <c r="J112" s="37">
        <f t="shared" ref="J112:J166" si="9">H112*I112</f>
        <v>800000</v>
      </c>
      <c r="K112" s="61"/>
      <c r="L112" s="36"/>
      <c r="M112" s="37"/>
      <c r="N112" s="37"/>
      <c r="O112" s="37"/>
      <c r="P112" s="61"/>
      <c r="Q112" s="61"/>
      <c r="R112" s="61"/>
      <c r="S112" s="37"/>
      <c r="T112" s="61"/>
      <c r="U112" s="61"/>
      <c r="V112" s="79"/>
      <c r="W112" s="37">
        <f t="shared" si="6"/>
        <v>800000</v>
      </c>
      <c r="X112" s="61"/>
      <c r="Y112" s="61">
        <f t="shared" si="7"/>
        <v>800000</v>
      </c>
      <c r="Z112" s="90">
        <v>0.01</v>
      </c>
      <c r="AA112" s="91">
        <f t="shared" si="8"/>
        <v>80</v>
      </c>
    </row>
    <row r="113" spans="1:27" s="48" customFormat="1" x14ac:dyDescent="0.45">
      <c r="A113" s="92"/>
      <c r="B113" s="93"/>
      <c r="C113" s="44"/>
      <c r="D113" s="44"/>
      <c r="E113" s="44"/>
      <c r="F113" s="44"/>
      <c r="G113" s="44"/>
      <c r="H113" s="44"/>
      <c r="I113" s="44"/>
      <c r="J113" s="44"/>
      <c r="K113" s="44"/>
      <c r="L113" s="4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:27" x14ac:dyDescent="0.45">
      <c r="A114" s="88">
        <v>32</v>
      </c>
      <c r="B114" s="89" t="s">
        <v>60</v>
      </c>
      <c r="C114" s="37"/>
      <c r="D114" s="37">
        <v>1</v>
      </c>
      <c r="E114" s="37">
        <v>0</v>
      </c>
      <c r="F114" s="37">
        <v>0</v>
      </c>
      <c r="G114" s="37">
        <v>1</v>
      </c>
      <c r="H114" s="37">
        <f t="shared" si="5"/>
        <v>400</v>
      </c>
      <c r="I114" s="61">
        <v>150</v>
      </c>
      <c r="J114" s="37">
        <f>H114*I114</f>
        <v>60000</v>
      </c>
      <c r="K114" s="61">
        <v>1</v>
      </c>
      <c r="L114" s="36" t="s">
        <v>62</v>
      </c>
      <c r="M114" s="36" t="s">
        <v>68</v>
      </c>
      <c r="N114" s="37">
        <v>2</v>
      </c>
      <c r="O114" s="37">
        <v>30</v>
      </c>
      <c r="P114" s="61">
        <v>100</v>
      </c>
      <c r="Q114" s="61">
        <v>6800</v>
      </c>
      <c r="R114" s="61">
        <f>O114*Q114</f>
        <v>204000</v>
      </c>
      <c r="S114" s="37">
        <v>2</v>
      </c>
      <c r="T114" s="61">
        <v>6</v>
      </c>
      <c r="U114" s="61">
        <f>R114*T114/100</f>
        <v>12240</v>
      </c>
      <c r="V114" s="79">
        <f>R114-U114</f>
        <v>191760</v>
      </c>
      <c r="W114" s="37">
        <f t="shared" si="6"/>
        <v>251760</v>
      </c>
      <c r="X114" s="61"/>
      <c r="Y114" s="61">
        <f t="shared" si="7"/>
        <v>251760</v>
      </c>
      <c r="Z114" s="90">
        <v>0.02</v>
      </c>
      <c r="AA114" s="91">
        <f t="shared" si="8"/>
        <v>50.351999999999997</v>
      </c>
    </row>
    <row r="115" spans="1:27" x14ac:dyDescent="0.45">
      <c r="A115" s="88"/>
      <c r="B115" s="89" t="s">
        <v>60</v>
      </c>
      <c r="C115" s="37"/>
      <c r="D115" s="37">
        <v>3</v>
      </c>
      <c r="E115" s="37">
        <v>0</v>
      </c>
      <c r="F115" s="37">
        <v>0</v>
      </c>
      <c r="G115" s="37">
        <v>1</v>
      </c>
      <c r="H115" s="37">
        <f t="shared" si="5"/>
        <v>1200</v>
      </c>
      <c r="I115" s="61">
        <v>100</v>
      </c>
      <c r="J115" s="37">
        <f>H115*I115</f>
        <v>120000</v>
      </c>
      <c r="K115" s="61"/>
      <c r="L115" s="36"/>
      <c r="M115" s="37"/>
      <c r="N115" s="37"/>
      <c r="O115" s="37"/>
      <c r="P115" s="61"/>
      <c r="Q115" s="61"/>
      <c r="R115" s="61"/>
      <c r="S115" s="37"/>
      <c r="T115" s="61"/>
      <c r="U115" s="61"/>
      <c r="V115" s="79"/>
      <c r="W115" s="37">
        <f t="shared" si="6"/>
        <v>120000</v>
      </c>
      <c r="X115" s="61"/>
      <c r="Y115" s="61">
        <f t="shared" si="7"/>
        <v>120000</v>
      </c>
      <c r="Z115" s="90">
        <v>0.01</v>
      </c>
      <c r="AA115" s="91">
        <f t="shared" si="8"/>
        <v>12</v>
      </c>
    </row>
    <row r="116" spans="1:27" x14ac:dyDescent="0.45">
      <c r="A116" s="88"/>
      <c r="B116" s="89" t="s">
        <v>60</v>
      </c>
      <c r="C116" s="37"/>
      <c r="D116" s="37">
        <v>8</v>
      </c>
      <c r="E116" s="37">
        <v>0</v>
      </c>
      <c r="F116" s="37">
        <v>0</v>
      </c>
      <c r="G116" s="37">
        <v>1</v>
      </c>
      <c r="H116" s="37">
        <f t="shared" si="5"/>
        <v>3200</v>
      </c>
      <c r="I116" s="61">
        <v>100</v>
      </c>
      <c r="J116" s="37">
        <f t="shared" si="9"/>
        <v>320000</v>
      </c>
      <c r="K116" s="61"/>
      <c r="L116" s="36"/>
      <c r="M116" s="37"/>
      <c r="N116" s="37"/>
      <c r="O116" s="37"/>
      <c r="P116" s="61"/>
      <c r="Q116" s="61"/>
      <c r="R116" s="61"/>
      <c r="S116" s="37"/>
      <c r="T116" s="61"/>
      <c r="U116" s="61"/>
      <c r="V116" s="79"/>
      <c r="W116" s="37">
        <f t="shared" si="6"/>
        <v>320000</v>
      </c>
      <c r="X116" s="61"/>
      <c r="Y116" s="61">
        <f t="shared" si="7"/>
        <v>320000</v>
      </c>
      <c r="Z116" s="90">
        <v>0.01</v>
      </c>
      <c r="AA116" s="91">
        <f t="shared" si="8"/>
        <v>32</v>
      </c>
    </row>
    <row r="117" spans="1:27" s="48" customFormat="1" x14ac:dyDescent="0.45">
      <c r="A117" s="92"/>
      <c r="B117" s="93"/>
      <c r="C117" s="44"/>
      <c r="D117" s="44"/>
      <c r="E117" s="44"/>
      <c r="F117" s="44"/>
      <c r="G117" s="44"/>
      <c r="H117" s="44"/>
      <c r="I117" s="44"/>
      <c r="J117" s="44"/>
      <c r="K117" s="44"/>
      <c r="L117" s="43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:27" x14ac:dyDescent="0.45">
      <c r="A118" s="88">
        <v>33</v>
      </c>
      <c r="B118" s="89" t="s">
        <v>60</v>
      </c>
      <c r="C118" s="37"/>
      <c r="D118" s="37">
        <v>0</v>
      </c>
      <c r="E118" s="37">
        <v>2</v>
      </c>
      <c r="F118" s="37">
        <v>0</v>
      </c>
      <c r="G118" s="37">
        <v>2</v>
      </c>
      <c r="H118" s="37">
        <f t="shared" si="5"/>
        <v>200</v>
      </c>
      <c r="I118" s="61">
        <v>150</v>
      </c>
      <c r="J118" s="37">
        <f t="shared" si="9"/>
        <v>30000</v>
      </c>
      <c r="K118" s="61">
        <v>1</v>
      </c>
      <c r="L118" s="36" t="s">
        <v>62</v>
      </c>
      <c r="M118" s="37" t="s">
        <v>68</v>
      </c>
      <c r="N118" s="37">
        <v>2</v>
      </c>
      <c r="O118" s="37">
        <v>306</v>
      </c>
      <c r="P118" s="61">
        <v>100</v>
      </c>
      <c r="Q118" s="61">
        <v>6800</v>
      </c>
      <c r="R118" s="61">
        <f>O118*Q118</f>
        <v>2080800</v>
      </c>
      <c r="S118" s="37">
        <v>9</v>
      </c>
      <c r="T118" s="61">
        <v>35</v>
      </c>
      <c r="U118" s="61">
        <f>R118*T118/100</f>
        <v>728280</v>
      </c>
      <c r="V118" s="79">
        <f>R118-U118</f>
        <v>1352520</v>
      </c>
      <c r="W118" s="37">
        <f t="shared" si="6"/>
        <v>1382520</v>
      </c>
      <c r="X118" s="61"/>
      <c r="Y118" s="61">
        <f t="shared" si="7"/>
        <v>1382520</v>
      </c>
      <c r="Z118" s="90">
        <v>0.02</v>
      </c>
      <c r="AA118" s="91">
        <f t="shared" si="8"/>
        <v>276.50400000000002</v>
      </c>
    </row>
    <row r="119" spans="1:27" x14ac:dyDescent="0.45">
      <c r="A119" s="88"/>
      <c r="B119" s="89" t="s">
        <v>60</v>
      </c>
      <c r="C119" s="37"/>
      <c r="D119" s="37">
        <v>20</v>
      </c>
      <c r="E119" s="37">
        <v>0</v>
      </c>
      <c r="F119" s="37">
        <v>0</v>
      </c>
      <c r="G119" s="37">
        <v>1</v>
      </c>
      <c r="H119" s="37">
        <f t="shared" si="5"/>
        <v>8000</v>
      </c>
      <c r="I119" s="61">
        <v>100</v>
      </c>
      <c r="J119" s="37">
        <f t="shared" si="9"/>
        <v>800000</v>
      </c>
      <c r="K119" s="61"/>
      <c r="L119" s="36"/>
      <c r="M119" s="37"/>
      <c r="N119" s="37"/>
      <c r="O119" s="37"/>
      <c r="P119" s="61"/>
      <c r="Q119" s="61"/>
      <c r="R119" s="61"/>
      <c r="S119" s="37"/>
      <c r="T119" s="61"/>
      <c r="U119" s="61"/>
      <c r="V119" s="79"/>
      <c r="W119" s="37">
        <f t="shared" si="6"/>
        <v>800000</v>
      </c>
      <c r="X119" s="61"/>
      <c r="Y119" s="61">
        <f t="shared" si="7"/>
        <v>800000</v>
      </c>
      <c r="Z119" s="90">
        <v>0.01</v>
      </c>
      <c r="AA119" s="91">
        <f t="shared" si="8"/>
        <v>80</v>
      </c>
    </row>
    <row r="120" spans="1:27" x14ac:dyDescent="0.45">
      <c r="A120" s="88"/>
      <c r="B120" s="89" t="s">
        <v>60</v>
      </c>
      <c r="C120" s="37"/>
      <c r="D120" s="37">
        <v>0</v>
      </c>
      <c r="E120" s="37">
        <v>1</v>
      </c>
      <c r="F120" s="37">
        <v>0</v>
      </c>
      <c r="G120" s="37">
        <v>1</v>
      </c>
      <c r="H120" s="37">
        <f t="shared" si="5"/>
        <v>100</v>
      </c>
      <c r="I120" s="61">
        <v>100</v>
      </c>
      <c r="J120" s="37">
        <f t="shared" si="9"/>
        <v>10000</v>
      </c>
      <c r="K120" s="61"/>
      <c r="L120" s="36"/>
      <c r="M120" s="37"/>
      <c r="N120" s="37"/>
      <c r="O120" s="37"/>
      <c r="P120" s="61"/>
      <c r="Q120" s="61"/>
      <c r="R120" s="61"/>
      <c r="S120" s="37"/>
      <c r="T120" s="61"/>
      <c r="U120" s="61"/>
      <c r="V120" s="79"/>
      <c r="W120" s="37">
        <f t="shared" si="6"/>
        <v>10000</v>
      </c>
      <c r="X120" s="61"/>
      <c r="Y120" s="61">
        <f t="shared" si="7"/>
        <v>10000</v>
      </c>
      <c r="Z120" s="90">
        <v>0.01</v>
      </c>
      <c r="AA120" s="91">
        <f t="shared" si="8"/>
        <v>1</v>
      </c>
    </row>
    <row r="121" spans="1:27" s="48" customFormat="1" x14ac:dyDescent="0.45">
      <c r="A121" s="92"/>
      <c r="B121" s="93"/>
      <c r="C121" s="44"/>
      <c r="D121" s="44"/>
      <c r="E121" s="44"/>
      <c r="F121" s="44"/>
      <c r="G121" s="44"/>
      <c r="H121" s="44"/>
      <c r="I121" s="44"/>
      <c r="J121" s="44"/>
      <c r="K121" s="44"/>
      <c r="L121" s="43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:27" x14ac:dyDescent="0.45">
      <c r="A122" s="88">
        <v>34</v>
      </c>
      <c r="B122" s="89" t="s">
        <v>60</v>
      </c>
      <c r="C122" s="37"/>
      <c r="D122" s="37">
        <v>1</v>
      </c>
      <c r="E122" s="37">
        <v>0</v>
      </c>
      <c r="F122" s="37">
        <v>0</v>
      </c>
      <c r="G122" s="37">
        <v>2</v>
      </c>
      <c r="H122" s="37">
        <f t="shared" si="5"/>
        <v>400</v>
      </c>
      <c r="I122" s="61">
        <v>150</v>
      </c>
      <c r="J122" s="37">
        <f t="shared" si="9"/>
        <v>60000</v>
      </c>
      <c r="K122" s="61">
        <v>1</v>
      </c>
      <c r="L122" s="36" t="s">
        <v>62</v>
      </c>
      <c r="M122" s="37" t="s">
        <v>68</v>
      </c>
      <c r="N122" s="37">
        <v>2</v>
      </c>
      <c r="O122" s="37">
        <v>60</v>
      </c>
      <c r="P122" s="61">
        <v>100</v>
      </c>
      <c r="Q122" s="61">
        <v>6800</v>
      </c>
      <c r="R122" s="61">
        <f>O122*Q122</f>
        <v>408000</v>
      </c>
      <c r="S122" s="37">
        <v>16</v>
      </c>
      <c r="T122" s="61">
        <v>72</v>
      </c>
      <c r="U122" s="61">
        <f>R122*T122/100</f>
        <v>293760</v>
      </c>
      <c r="V122" s="79">
        <f>R122-U122</f>
        <v>114240</v>
      </c>
      <c r="W122" s="37">
        <f t="shared" si="6"/>
        <v>174240</v>
      </c>
      <c r="X122" s="61"/>
      <c r="Y122" s="61">
        <f t="shared" si="7"/>
        <v>174240</v>
      </c>
      <c r="Z122" s="90">
        <v>0.02</v>
      </c>
      <c r="AA122" s="91">
        <f t="shared" si="8"/>
        <v>34.847999999999999</v>
      </c>
    </row>
    <row r="123" spans="1:27" x14ac:dyDescent="0.45">
      <c r="A123" s="88"/>
      <c r="B123" s="89" t="s">
        <v>60</v>
      </c>
      <c r="C123" s="37"/>
      <c r="D123" s="37">
        <v>17</v>
      </c>
      <c r="E123" s="37">
        <v>0</v>
      </c>
      <c r="F123" s="37">
        <v>0</v>
      </c>
      <c r="G123" s="37">
        <v>1</v>
      </c>
      <c r="H123" s="37">
        <f t="shared" si="5"/>
        <v>6800</v>
      </c>
      <c r="I123" s="61">
        <v>100</v>
      </c>
      <c r="J123" s="37">
        <f t="shared" si="9"/>
        <v>680000</v>
      </c>
      <c r="K123" s="61"/>
      <c r="L123" s="36"/>
      <c r="M123" s="37"/>
      <c r="N123" s="37"/>
      <c r="O123" s="37"/>
      <c r="P123" s="61"/>
      <c r="Q123" s="61"/>
      <c r="R123" s="61"/>
      <c r="S123" s="37"/>
      <c r="T123" s="61"/>
      <c r="U123" s="61"/>
      <c r="V123" s="79"/>
      <c r="W123" s="37">
        <f t="shared" si="6"/>
        <v>680000</v>
      </c>
      <c r="X123" s="61"/>
      <c r="Y123" s="61">
        <f t="shared" si="7"/>
        <v>680000</v>
      </c>
      <c r="Z123" s="90">
        <v>0.01</v>
      </c>
      <c r="AA123" s="91">
        <f t="shared" si="8"/>
        <v>68</v>
      </c>
    </row>
    <row r="124" spans="1:27" x14ac:dyDescent="0.45">
      <c r="A124" s="88"/>
      <c r="B124" s="89" t="s">
        <v>60</v>
      </c>
      <c r="C124" s="37"/>
      <c r="D124" s="37">
        <v>10</v>
      </c>
      <c r="E124" s="37">
        <v>0</v>
      </c>
      <c r="F124" s="37">
        <v>0</v>
      </c>
      <c r="G124" s="37">
        <v>1</v>
      </c>
      <c r="H124" s="37">
        <f t="shared" si="5"/>
        <v>4000</v>
      </c>
      <c r="I124" s="61">
        <v>100</v>
      </c>
      <c r="J124" s="37">
        <f t="shared" si="9"/>
        <v>400000</v>
      </c>
      <c r="K124" s="61"/>
      <c r="L124" s="36"/>
      <c r="M124" s="37"/>
      <c r="N124" s="37"/>
      <c r="O124" s="37"/>
      <c r="P124" s="61"/>
      <c r="Q124" s="61"/>
      <c r="R124" s="61"/>
      <c r="S124" s="37"/>
      <c r="T124" s="61"/>
      <c r="U124" s="61"/>
      <c r="V124" s="79"/>
      <c r="W124" s="37">
        <f t="shared" si="6"/>
        <v>400000</v>
      </c>
      <c r="X124" s="61"/>
      <c r="Y124" s="61">
        <f t="shared" si="7"/>
        <v>400000</v>
      </c>
      <c r="Z124" s="90">
        <v>0.01</v>
      </c>
      <c r="AA124" s="91">
        <f t="shared" si="8"/>
        <v>40</v>
      </c>
    </row>
    <row r="125" spans="1:27" s="48" customFormat="1" x14ac:dyDescent="0.45">
      <c r="A125" s="92"/>
      <c r="B125" s="93"/>
      <c r="C125" s="44"/>
      <c r="D125" s="44"/>
      <c r="E125" s="44"/>
      <c r="F125" s="44"/>
      <c r="G125" s="44"/>
      <c r="H125" s="44"/>
      <c r="I125" s="44"/>
      <c r="J125" s="44"/>
      <c r="K125" s="44"/>
      <c r="L125" s="43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:27" x14ac:dyDescent="0.45">
      <c r="A126" s="88">
        <v>35</v>
      </c>
      <c r="B126" s="89" t="s">
        <v>60</v>
      </c>
      <c r="C126" s="37"/>
      <c r="D126" s="37">
        <v>1</v>
      </c>
      <c r="E126" s="37">
        <v>1</v>
      </c>
      <c r="F126" s="37">
        <v>0</v>
      </c>
      <c r="G126" s="37">
        <v>2</v>
      </c>
      <c r="H126" s="37">
        <f t="shared" si="5"/>
        <v>500</v>
      </c>
      <c r="I126" s="61">
        <v>150</v>
      </c>
      <c r="J126" s="37">
        <f>H126*I126</f>
        <v>75000</v>
      </c>
      <c r="K126" s="61">
        <v>1</v>
      </c>
      <c r="L126" s="36" t="s">
        <v>62</v>
      </c>
      <c r="M126" s="37" t="s">
        <v>68</v>
      </c>
      <c r="N126" s="37">
        <v>2</v>
      </c>
      <c r="O126" s="37">
        <v>185.25</v>
      </c>
      <c r="P126" s="61">
        <v>100</v>
      </c>
      <c r="Q126" s="61">
        <v>6800</v>
      </c>
      <c r="R126" s="61">
        <f>O126*Q126</f>
        <v>1259700</v>
      </c>
      <c r="S126" s="37">
        <v>31</v>
      </c>
      <c r="T126" s="61">
        <v>93</v>
      </c>
      <c r="U126" s="61">
        <f>R126*T126/100</f>
        <v>1171521</v>
      </c>
      <c r="V126" s="79">
        <f>R126-U126</f>
        <v>88179</v>
      </c>
      <c r="W126" s="37">
        <f t="shared" si="6"/>
        <v>163179</v>
      </c>
      <c r="X126" s="61"/>
      <c r="Y126" s="61">
        <f t="shared" si="7"/>
        <v>163179</v>
      </c>
      <c r="Z126" s="90">
        <v>0.02</v>
      </c>
      <c r="AA126" s="91">
        <f t="shared" si="8"/>
        <v>32.635799999999996</v>
      </c>
    </row>
    <row r="127" spans="1:27" x14ac:dyDescent="0.45">
      <c r="A127" s="88"/>
      <c r="B127" s="89" t="s">
        <v>60</v>
      </c>
      <c r="C127" s="37"/>
      <c r="D127" s="37">
        <v>14</v>
      </c>
      <c r="E127" s="37">
        <v>0</v>
      </c>
      <c r="F127" s="37">
        <v>0</v>
      </c>
      <c r="G127" s="37">
        <v>1</v>
      </c>
      <c r="H127" s="37">
        <f t="shared" si="5"/>
        <v>5600</v>
      </c>
      <c r="I127" s="61">
        <v>100</v>
      </c>
      <c r="J127" s="37">
        <f t="shared" si="9"/>
        <v>560000</v>
      </c>
      <c r="K127" s="61"/>
      <c r="L127" s="36"/>
      <c r="M127" s="37"/>
      <c r="N127" s="37"/>
      <c r="O127" s="37"/>
      <c r="P127" s="61"/>
      <c r="Q127" s="61"/>
      <c r="R127" s="61"/>
      <c r="S127" s="37"/>
      <c r="T127" s="61"/>
      <c r="U127" s="61"/>
      <c r="V127" s="79"/>
      <c r="W127" s="37">
        <f t="shared" si="6"/>
        <v>560000</v>
      </c>
      <c r="X127" s="61"/>
      <c r="Y127" s="61">
        <f t="shared" si="7"/>
        <v>560000</v>
      </c>
      <c r="Z127" s="90">
        <v>0.01</v>
      </c>
      <c r="AA127" s="91">
        <f t="shared" si="8"/>
        <v>56</v>
      </c>
    </row>
    <row r="128" spans="1:27" x14ac:dyDescent="0.45">
      <c r="A128" s="88"/>
      <c r="B128" s="89" t="s">
        <v>60</v>
      </c>
      <c r="C128" s="37"/>
      <c r="D128" s="37">
        <v>11</v>
      </c>
      <c r="E128" s="37">
        <v>0</v>
      </c>
      <c r="F128" s="37">
        <v>0</v>
      </c>
      <c r="G128" s="37">
        <v>1</v>
      </c>
      <c r="H128" s="37">
        <f t="shared" si="5"/>
        <v>4400</v>
      </c>
      <c r="I128" s="61">
        <v>100</v>
      </c>
      <c r="J128" s="37">
        <f t="shared" si="9"/>
        <v>440000</v>
      </c>
      <c r="K128" s="61"/>
      <c r="L128" s="36"/>
      <c r="M128" s="37"/>
      <c r="N128" s="37"/>
      <c r="O128" s="37"/>
      <c r="P128" s="61"/>
      <c r="Q128" s="61"/>
      <c r="R128" s="61"/>
      <c r="S128" s="37"/>
      <c r="T128" s="61"/>
      <c r="U128" s="61"/>
      <c r="V128" s="79"/>
      <c r="W128" s="37">
        <f t="shared" si="6"/>
        <v>440000</v>
      </c>
      <c r="X128" s="61"/>
      <c r="Y128" s="61">
        <f t="shared" si="7"/>
        <v>440000</v>
      </c>
      <c r="Z128" s="90">
        <v>0.01</v>
      </c>
      <c r="AA128" s="91">
        <f t="shared" si="8"/>
        <v>44</v>
      </c>
    </row>
    <row r="129" spans="1:27" s="48" customFormat="1" x14ac:dyDescent="0.45">
      <c r="A129" s="92"/>
      <c r="B129" s="93"/>
      <c r="C129" s="44"/>
      <c r="D129" s="44"/>
      <c r="E129" s="44"/>
      <c r="F129" s="44"/>
      <c r="G129" s="44"/>
      <c r="H129" s="44"/>
      <c r="I129" s="44"/>
      <c r="J129" s="44"/>
      <c r="K129" s="44"/>
      <c r="L129" s="43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:27" x14ac:dyDescent="0.45">
      <c r="A130" s="88">
        <v>36</v>
      </c>
      <c r="B130" s="89" t="s">
        <v>60</v>
      </c>
      <c r="C130" s="37"/>
      <c r="D130" s="37">
        <v>2</v>
      </c>
      <c r="E130" s="37">
        <v>0</v>
      </c>
      <c r="F130" s="37">
        <v>0</v>
      </c>
      <c r="G130" s="37">
        <v>2</v>
      </c>
      <c r="H130" s="37">
        <f t="shared" si="5"/>
        <v>800</v>
      </c>
      <c r="I130" s="61">
        <v>150</v>
      </c>
      <c r="J130" s="37">
        <f t="shared" si="9"/>
        <v>120000</v>
      </c>
      <c r="K130" s="61">
        <v>1</v>
      </c>
      <c r="L130" s="36" t="s">
        <v>62</v>
      </c>
      <c r="M130" s="37" t="s">
        <v>68</v>
      </c>
      <c r="N130" s="37">
        <v>2</v>
      </c>
      <c r="O130" s="37">
        <v>126</v>
      </c>
      <c r="P130" s="61">
        <v>100</v>
      </c>
      <c r="Q130" s="61">
        <v>6800</v>
      </c>
      <c r="R130" s="61">
        <f>O130*Q130</f>
        <v>856800</v>
      </c>
      <c r="S130" s="37">
        <v>18</v>
      </c>
      <c r="T130" s="61">
        <v>86</v>
      </c>
      <c r="U130" s="61">
        <f>R130*T130/100</f>
        <v>736848</v>
      </c>
      <c r="V130" s="79">
        <f>R130-U130</f>
        <v>119952</v>
      </c>
      <c r="W130" s="37">
        <f t="shared" si="6"/>
        <v>239952</v>
      </c>
      <c r="X130" s="61"/>
      <c r="Y130" s="61">
        <f t="shared" si="7"/>
        <v>239952</v>
      </c>
      <c r="Z130" s="90">
        <v>0.02</v>
      </c>
      <c r="AA130" s="91">
        <f t="shared" si="8"/>
        <v>47.990400000000001</v>
      </c>
    </row>
    <row r="131" spans="1:27" x14ac:dyDescent="0.45">
      <c r="A131" s="88"/>
      <c r="B131" s="89"/>
      <c r="C131" s="37"/>
      <c r="D131" s="37"/>
      <c r="E131" s="37"/>
      <c r="F131" s="37"/>
      <c r="G131" s="37"/>
      <c r="H131" s="37">
        <f t="shared" si="5"/>
        <v>0</v>
      </c>
      <c r="I131" s="61"/>
      <c r="J131" s="37">
        <f t="shared" si="9"/>
        <v>0</v>
      </c>
      <c r="K131" s="61"/>
      <c r="L131" s="36"/>
      <c r="M131" s="37" t="s">
        <v>68</v>
      </c>
      <c r="N131" s="37">
        <v>2</v>
      </c>
      <c r="O131" s="37">
        <v>8</v>
      </c>
      <c r="P131" s="61">
        <v>100</v>
      </c>
      <c r="Q131" s="61">
        <v>6800</v>
      </c>
      <c r="R131" s="61">
        <f>O131*Q131</f>
        <v>54400</v>
      </c>
      <c r="S131" s="37">
        <v>18</v>
      </c>
      <c r="T131" s="61">
        <v>86</v>
      </c>
      <c r="U131" s="61">
        <f>R131*T131/100</f>
        <v>46784</v>
      </c>
      <c r="V131" s="79">
        <f>R131-U131</f>
        <v>7616</v>
      </c>
      <c r="W131" s="37">
        <f t="shared" si="6"/>
        <v>7616</v>
      </c>
      <c r="X131" s="61"/>
      <c r="Y131" s="61">
        <f t="shared" si="7"/>
        <v>7616</v>
      </c>
      <c r="Z131" s="90">
        <v>0.02</v>
      </c>
      <c r="AA131" s="91">
        <f t="shared" si="8"/>
        <v>1.5231999999999999</v>
      </c>
    </row>
    <row r="132" spans="1:27" x14ac:dyDescent="0.45">
      <c r="A132" s="88"/>
      <c r="B132" s="89" t="s">
        <v>60</v>
      </c>
      <c r="C132" s="37"/>
      <c r="D132" s="37">
        <v>20</v>
      </c>
      <c r="E132" s="37">
        <v>0</v>
      </c>
      <c r="F132" s="37">
        <v>0</v>
      </c>
      <c r="G132" s="37">
        <v>1</v>
      </c>
      <c r="H132" s="37">
        <f t="shared" si="5"/>
        <v>8000</v>
      </c>
      <c r="I132" s="61">
        <v>100</v>
      </c>
      <c r="J132" s="37">
        <f t="shared" si="9"/>
        <v>800000</v>
      </c>
      <c r="K132" s="61"/>
      <c r="L132" s="36"/>
      <c r="M132" s="37"/>
      <c r="N132" s="37"/>
      <c r="O132" s="37"/>
      <c r="P132" s="61"/>
      <c r="Q132" s="61"/>
      <c r="R132" s="61"/>
      <c r="S132" s="37"/>
      <c r="T132" s="61"/>
      <c r="U132" s="61"/>
      <c r="V132" s="79"/>
      <c r="W132" s="37">
        <f t="shared" si="6"/>
        <v>800000</v>
      </c>
      <c r="X132" s="61"/>
      <c r="Y132" s="61">
        <f t="shared" si="7"/>
        <v>800000</v>
      </c>
      <c r="Z132" s="90">
        <v>0.01</v>
      </c>
      <c r="AA132" s="91">
        <f t="shared" si="8"/>
        <v>80</v>
      </c>
    </row>
    <row r="133" spans="1:27" x14ac:dyDescent="0.45">
      <c r="A133" s="88"/>
      <c r="B133" s="89" t="s">
        <v>60</v>
      </c>
      <c r="C133" s="37"/>
      <c r="D133" s="37">
        <v>6</v>
      </c>
      <c r="E133" s="37">
        <v>0</v>
      </c>
      <c r="F133" s="37">
        <v>0</v>
      </c>
      <c r="G133" s="37">
        <v>1</v>
      </c>
      <c r="H133" s="37">
        <f t="shared" si="5"/>
        <v>2400</v>
      </c>
      <c r="I133" s="61">
        <v>100</v>
      </c>
      <c r="J133" s="37">
        <f t="shared" si="9"/>
        <v>240000</v>
      </c>
      <c r="K133" s="61"/>
      <c r="L133" s="36"/>
      <c r="M133" s="37"/>
      <c r="N133" s="37"/>
      <c r="O133" s="37"/>
      <c r="P133" s="61"/>
      <c r="Q133" s="61"/>
      <c r="R133" s="61"/>
      <c r="S133" s="37"/>
      <c r="T133" s="61"/>
      <c r="U133" s="61"/>
      <c r="V133" s="79"/>
      <c r="W133" s="37">
        <f t="shared" si="6"/>
        <v>240000</v>
      </c>
      <c r="X133" s="61"/>
      <c r="Y133" s="61">
        <f t="shared" si="7"/>
        <v>240000</v>
      </c>
      <c r="Z133" s="90">
        <v>0.01</v>
      </c>
      <c r="AA133" s="91">
        <f t="shared" si="8"/>
        <v>24</v>
      </c>
    </row>
    <row r="134" spans="1:27" x14ac:dyDescent="0.45">
      <c r="A134" s="88"/>
      <c r="B134" s="89" t="s">
        <v>60</v>
      </c>
      <c r="C134" s="37"/>
      <c r="D134" s="37">
        <v>5</v>
      </c>
      <c r="E134" s="37">
        <v>0</v>
      </c>
      <c r="F134" s="37">
        <v>0</v>
      </c>
      <c r="G134" s="37">
        <v>1</v>
      </c>
      <c r="H134" s="37">
        <f t="shared" si="5"/>
        <v>2000</v>
      </c>
      <c r="I134" s="61">
        <v>100</v>
      </c>
      <c r="J134" s="37">
        <f t="shared" si="9"/>
        <v>200000</v>
      </c>
      <c r="K134" s="61"/>
      <c r="L134" s="36"/>
      <c r="M134" s="37"/>
      <c r="N134" s="37"/>
      <c r="O134" s="37"/>
      <c r="P134" s="61"/>
      <c r="Q134" s="61"/>
      <c r="R134" s="61"/>
      <c r="S134" s="37"/>
      <c r="T134" s="61"/>
      <c r="U134" s="61"/>
      <c r="V134" s="79"/>
      <c r="W134" s="37">
        <f t="shared" si="6"/>
        <v>200000</v>
      </c>
      <c r="X134" s="61"/>
      <c r="Y134" s="61">
        <f t="shared" si="7"/>
        <v>200000</v>
      </c>
      <c r="Z134" s="90">
        <v>0.01</v>
      </c>
      <c r="AA134" s="91">
        <f t="shared" si="8"/>
        <v>20</v>
      </c>
    </row>
    <row r="135" spans="1:27" s="48" customFormat="1" x14ac:dyDescent="0.45">
      <c r="A135" s="111"/>
      <c r="B135" s="93"/>
      <c r="C135" s="65"/>
      <c r="D135" s="65"/>
      <c r="E135" s="65"/>
      <c r="F135" s="65"/>
      <c r="G135" s="65"/>
      <c r="H135" s="65"/>
      <c r="I135" s="44"/>
      <c r="J135" s="44"/>
      <c r="K135" s="44"/>
      <c r="L135" s="66"/>
      <c r="M135" s="65"/>
      <c r="N135" s="65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</row>
    <row r="136" spans="1:27" x14ac:dyDescent="0.45">
      <c r="A136" s="113">
        <v>37</v>
      </c>
      <c r="B136" s="89" t="s">
        <v>60</v>
      </c>
      <c r="C136" s="72"/>
      <c r="D136" s="72">
        <v>1</v>
      </c>
      <c r="E136" s="72">
        <v>0</v>
      </c>
      <c r="F136" s="72">
        <v>0</v>
      </c>
      <c r="G136" s="72">
        <v>2</v>
      </c>
      <c r="H136" s="37">
        <f t="shared" si="5"/>
        <v>400</v>
      </c>
      <c r="I136" s="61">
        <v>150</v>
      </c>
      <c r="J136" s="37">
        <f>H136*I136</f>
        <v>60000</v>
      </c>
      <c r="K136" s="61">
        <v>1</v>
      </c>
      <c r="L136" s="71" t="s">
        <v>15</v>
      </c>
      <c r="M136" s="37" t="s">
        <v>68</v>
      </c>
      <c r="N136" s="72">
        <v>2</v>
      </c>
      <c r="O136" s="37">
        <v>36</v>
      </c>
      <c r="P136" s="61">
        <v>100</v>
      </c>
      <c r="Q136" s="61">
        <v>6800</v>
      </c>
      <c r="R136" s="61">
        <f>O136*Q136</f>
        <v>244800</v>
      </c>
      <c r="S136" s="37">
        <v>46</v>
      </c>
      <c r="T136" s="61">
        <v>93</v>
      </c>
      <c r="U136" s="61">
        <f>R136*T136/100</f>
        <v>227664</v>
      </c>
      <c r="V136" s="79">
        <f>R136-U136</f>
        <v>17136</v>
      </c>
      <c r="W136" s="37">
        <f t="shared" si="6"/>
        <v>77136</v>
      </c>
      <c r="X136" s="61"/>
      <c r="Y136" s="61">
        <f t="shared" si="7"/>
        <v>77136</v>
      </c>
      <c r="Z136" s="90">
        <v>0.02</v>
      </c>
      <c r="AA136" s="91">
        <f t="shared" si="8"/>
        <v>15.427200000000001</v>
      </c>
    </row>
    <row r="137" spans="1:27" x14ac:dyDescent="0.45">
      <c r="A137" s="113"/>
      <c r="B137" s="114"/>
      <c r="C137" s="72"/>
      <c r="D137" s="72"/>
      <c r="E137" s="72"/>
      <c r="F137" s="72"/>
      <c r="G137" s="72"/>
      <c r="H137" s="37">
        <f t="shared" si="5"/>
        <v>0</v>
      </c>
      <c r="I137" s="61"/>
      <c r="J137" s="37"/>
      <c r="K137" s="61"/>
      <c r="L137" s="71"/>
      <c r="M137" s="37" t="s">
        <v>68</v>
      </c>
      <c r="N137" s="72">
        <v>2</v>
      </c>
      <c r="O137" s="37">
        <v>36</v>
      </c>
      <c r="P137" s="61">
        <v>100</v>
      </c>
      <c r="Q137" s="61">
        <v>6800</v>
      </c>
      <c r="R137" s="61">
        <f>O137*Q137</f>
        <v>244800</v>
      </c>
      <c r="S137" s="37">
        <v>46</v>
      </c>
      <c r="T137" s="61">
        <v>93</v>
      </c>
      <c r="U137" s="61">
        <f>R137*T137/100</f>
        <v>227664</v>
      </c>
      <c r="V137" s="79">
        <f>R137-U137</f>
        <v>17136</v>
      </c>
      <c r="W137" s="37">
        <f t="shared" si="6"/>
        <v>17136</v>
      </c>
      <c r="X137" s="61"/>
      <c r="Y137" s="61">
        <f t="shared" si="7"/>
        <v>17136</v>
      </c>
      <c r="Z137" s="90">
        <v>0.02</v>
      </c>
      <c r="AA137" s="91">
        <f t="shared" si="8"/>
        <v>3.4272000000000005</v>
      </c>
    </row>
    <row r="138" spans="1:27" x14ac:dyDescent="0.45">
      <c r="A138" s="113"/>
      <c r="B138" s="89" t="s">
        <v>60</v>
      </c>
      <c r="C138" s="72"/>
      <c r="D138" s="72">
        <v>10</v>
      </c>
      <c r="E138" s="72">
        <v>0</v>
      </c>
      <c r="F138" s="72">
        <v>0</v>
      </c>
      <c r="G138" s="72">
        <v>1</v>
      </c>
      <c r="H138" s="37">
        <f t="shared" si="5"/>
        <v>4000</v>
      </c>
      <c r="I138" s="61">
        <v>100</v>
      </c>
      <c r="J138" s="37">
        <f t="shared" si="9"/>
        <v>400000</v>
      </c>
      <c r="K138" s="61"/>
      <c r="L138" s="71"/>
      <c r="M138" s="72"/>
      <c r="N138" s="72"/>
      <c r="O138" s="37"/>
      <c r="P138" s="61"/>
      <c r="Q138" s="61"/>
      <c r="R138" s="61"/>
      <c r="S138" s="37"/>
      <c r="T138" s="61"/>
      <c r="U138" s="61"/>
      <c r="V138" s="79"/>
      <c r="W138" s="37">
        <f t="shared" si="6"/>
        <v>400000</v>
      </c>
      <c r="X138" s="61"/>
      <c r="Y138" s="61">
        <f t="shared" si="7"/>
        <v>400000</v>
      </c>
      <c r="Z138" s="90">
        <v>0.01</v>
      </c>
      <c r="AA138" s="91">
        <f t="shared" si="8"/>
        <v>40</v>
      </c>
    </row>
    <row r="139" spans="1:27" s="48" customFormat="1" x14ac:dyDescent="0.45">
      <c r="A139" s="111"/>
      <c r="B139" s="93"/>
      <c r="C139" s="65"/>
      <c r="D139" s="65"/>
      <c r="E139" s="65"/>
      <c r="F139" s="65"/>
      <c r="G139" s="65"/>
      <c r="H139" s="65"/>
      <c r="I139" s="44"/>
      <c r="J139" s="44"/>
      <c r="K139" s="44"/>
      <c r="L139" s="66"/>
      <c r="M139" s="65"/>
      <c r="N139" s="65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1:27" x14ac:dyDescent="0.45">
      <c r="A140" s="113">
        <v>38</v>
      </c>
      <c r="B140" s="89" t="s">
        <v>60</v>
      </c>
      <c r="C140" s="37"/>
      <c r="D140" s="37">
        <v>0</v>
      </c>
      <c r="E140" s="37">
        <v>2</v>
      </c>
      <c r="F140" s="37">
        <v>0</v>
      </c>
      <c r="G140" s="37">
        <v>2</v>
      </c>
      <c r="H140" s="37">
        <f t="shared" ref="H140:H203" si="10">+(D140*400)+E140*100+F140</f>
        <v>200</v>
      </c>
      <c r="I140" s="61">
        <v>150</v>
      </c>
      <c r="J140" s="37">
        <f>H140*I140</f>
        <v>30000</v>
      </c>
      <c r="K140" s="61">
        <v>1</v>
      </c>
      <c r="L140" s="36" t="s">
        <v>62</v>
      </c>
      <c r="M140" s="37" t="s">
        <v>68</v>
      </c>
      <c r="N140" s="37">
        <v>2</v>
      </c>
      <c r="O140" s="37">
        <v>80</v>
      </c>
      <c r="P140" s="61">
        <v>100</v>
      </c>
      <c r="Q140" s="61">
        <v>6800</v>
      </c>
      <c r="R140" s="61">
        <f>O140*Q140</f>
        <v>544000</v>
      </c>
      <c r="S140" s="37">
        <v>31</v>
      </c>
      <c r="T140" s="61">
        <v>93</v>
      </c>
      <c r="U140" s="61">
        <f>R140*T140/100</f>
        <v>505920</v>
      </c>
      <c r="V140" s="79">
        <f>R140-U140</f>
        <v>38080</v>
      </c>
      <c r="W140" s="37">
        <f t="shared" ref="W140:W203" si="11">V140+J140</f>
        <v>68080</v>
      </c>
      <c r="X140" s="61"/>
      <c r="Y140" s="61">
        <f t="shared" ref="Y140:Y203" si="12">W140</f>
        <v>68080</v>
      </c>
      <c r="Z140" s="90">
        <v>0.02</v>
      </c>
      <c r="AA140" s="91">
        <f t="shared" ref="AA140:AA203" si="13">Y140*Z140/100</f>
        <v>13.616000000000001</v>
      </c>
    </row>
    <row r="141" spans="1:27" x14ac:dyDescent="0.45">
      <c r="A141" s="113"/>
      <c r="B141" s="89" t="s">
        <v>60</v>
      </c>
      <c r="C141" s="37"/>
      <c r="D141" s="37">
        <v>15</v>
      </c>
      <c r="E141" s="37">
        <v>0</v>
      </c>
      <c r="F141" s="37">
        <v>0</v>
      </c>
      <c r="G141" s="37">
        <v>1</v>
      </c>
      <c r="H141" s="37">
        <f t="shared" si="10"/>
        <v>6000</v>
      </c>
      <c r="I141" s="61">
        <v>100</v>
      </c>
      <c r="J141" s="37">
        <f t="shared" si="9"/>
        <v>600000</v>
      </c>
      <c r="K141" s="61"/>
      <c r="L141" s="36"/>
      <c r="M141" s="37"/>
      <c r="N141" s="37"/>
      <c r="O141" s="37"/>
      <c r="P141" s="61"/>
      <c r="Q141" s="61"/>
      <c r="R141" s="61"/>
      <c r="S141" s="37"/>
      <c r="T141" s="61"/>
      <c r="U141" s="61"/>
      <c r="V141" s="79"/>
      <c r="W141" s="37">
        <f t="shared" si="11"/>
        <v>600000</v>
      </c>
      <c r="X141" s="61"/>
      <c r="Y141" s="61">
        <f t="shared" si="12"/>
        <v>600000</v>
      </c>
      <c r="Z141" s="90">
        <v>0.01</v>
      </c>
      <c r="AA141" s="91">
        <f t="shared" si="13"/>
        <v>60</v>
      </c>
    </row>
    <row r="142" spans="1:27" s="48" customFormat="1" x14ac:dyDescent="0.45">
      <c r="A142" s="111"/>
      <c r="B142" s="93"/>
      <c r="C142" s="44"/>
      <c r="D142" s="44"/>
      <c r="E142" s="44"/>
      <c r="F142" s="44"/>
      <c r="G142" s="44"/>
      <c r="H142" s="44"/>
      <c r="I142" s="44"/>
      <c r="J142" s="44"/>
      <c r="K142" s="44"/>
      <c r="L142" s="43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1:27" x14ac:dyDescent="0.45">
      <c r="A143" s="113">
        <v>39</v>
      </c>
      <c r="B143" s="89" t="s">
        <v>60</v>
      </c>
      <c r="C143" s="37"/>
      <c r="D143" s="37">
        <v>0</v>
      </c>
      <c r="E143" s="37">
        <v>3</v>
      </c>
      <c r="F143" s="37">
        <v>0</v>
      </c>
      <c r="G143" s="37">
        <v>2</v>
      </c>
      <c r="H143" s="37">
        <f t="shared" si="10"/>
        <v>300</v>
      </c>
      <c r="I143" s="61">
        <v>150</v>
      </c>
      <c r="J143" s="37">
        <f t="shared" si="9"/>
        <v>45000</v>
      </c>
      <c r="K143" s="61">
        <v>1</v>
      </c>
      <c r="L143" s="36" t="s">
        <v>62</v>
      </c>
      <c r="M143" s="37" t="s">
        <v>68</v>
      </c>
      <c r="N143" s="37">
        <v>2</v>
      </c>
      <c r="O143" s="37">
        <v>160</v>
      </c>
      <c r="P143" s="61">
        <v>100</v>
      </c>
      <c r="Q143" s="61">
        <v>6800</v>
      </c>
      <c r="R143" s="61">
        <f>O143*Q143</f>
        <v>1088000</v>
      </c>
      <c r="S143" s="37">
        <v>9</v>
      </c>
      <c r="T143" s="61">
        <v>35</v>
      </c>
      <c r="U143" s="61">
        <f>R143*T143/100</f>
        <v>380800</v>
      </c>
      <c r="V143" s="79">
        <f>R143-U143</f>
        <v>707200</v>
      </c>
      <c r="W143" s="37">
        <f t="shared" si="11"/>
        <v>752200</v>
      </c>
      <c r="X143" s="61"/>
      <c r="Y143" s="61">
        <f t="shared" si="12"/>
        <v>752200</v>
      </c>
      <c r="Z143" s="90">
        <v>0.02</v>
      </c>
      <c r="AA143" s="91">
        <f t="shared" si="13"/>
        <v>150.44</v>
      </c>
    </row>
    <row r="144" spans="1:27" x14ac:dyDescent="0.45">
      <c r="A144" s="113"/>
      <c r="B144" s="89" t="s">
        <v>60</v>
      </c>
      <c r="C144" s="37"/>
      <c r="D144" s="37">
        <v>32</v>
      </c>
      <c r="E144" s="37">
        <v>0</v>
      </c>
      <c r="F144" s="37">
        <v>0</v>
      </c>
      <c r="G144" s="37">
        <v>1</v>
      </c>
      <c r="H144" s="37">
        <f t="shared" si="10"/>
        <v>12800</v>
      </c>
      <c r="I144" s="61">
        <v>100</v>
      </c>
      <c r="J144" s="37">
        <f t="shared" si="9"/>
        <v>1280000</v>
      </c>
      <c r="K144" s="61"/>
      <c r="L144" s="36"/>
      <c r="M144" s="37"/>
      <c r="N144" s="37"/>
      <c r="O144" s="37"/>
      <c r="P144" s="61"/>
      <c r="Q144" s="61"/>
      <c r="R144" s="61"/>
      <c r="S144" s="37"/>
      <c r="T144" s="61"/>
      <c r="U144" s="61"/>
      <c r="V144" s="79"/>
      <c r="W144" s="37">
        <f t="shared" si="11"/>
        <v>1280000</v>
      </c>
      <c r="X144" s="61"/>
      <c r="Y144" s="61">
        <f t="shared" si="12"/>
        <v>1280000</v>
      </c>
      <c r="Z144" s="90">
        <v>0.01</v>
      </c>
      <c r="AA144" s="91">
        <f t="shared" si="13"/>
        <v>128</v>
      </c>
    </row>
    <row r="145" spans="1:27" s="48" customFormat="1" x14ac:dyDescent="0.45">
      <c r="A145" s="111"/>
      <c r="B145" s="93"/>
      <c r="C145" s="44"/>
      <c r="D145" s="44"/>
      <c r="E145" s="44"/>
      <c r="F145" s="44"/>
      <c r="G145" s="44"/>
      <c r="H145" s="44"/>
      <c r="I145" s="44"/>
      <c r="J145" s="44"/>
      <c r="K145" s="44"/>
      <c r="L145" s="43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1:27" x14ac:dyDescent="0.45">
      <c r="A146" s="113">
        <v>40</v>
      </c>
      <c r="B146" s="89" t="s">
        <v>60</v>
      </c>
      <c r="C146" s="37"/>
      <c r="D146" s="37">
        <v>0</v>
      </c>
      <c r="E146" s="37">
        <v>3</v>
      </c>
      <c r="F146" s="37">
        <v>0</v>
      </c>
      <c r="G146" s="37">
        <v>2</v>
      </c>
      <c r="H146" s="37">
        <f t="shared" si="10"/>
        <v>300</v>
      </c>
      <c r="I146" s="61">
        <v>150</v>
      </c>
      <c r="J146" s="37">
        <f t="shared" si="9"/>
        <v>45000</v>
      </c>
      <c r="K146" s="61">
        <v>1</v>
      </c>
      <c r="L146" s="36" t="s">
        <v>62</v>
      </c>
      <c r="M146" s="36" t="s">
        <v>187</v>
      </c>
      <c r="N146" s="37">
        <v>2</v>
      </c>
      <c r="O146" s="37">
        <v>147.25</v>
      </c>
      <c r="P146" s="61">
        <v>100</v>
      </c>
      <c r="Q146" s="61">
        <v>6800</v>
      </c>
      <c r="R146" s="61">
        <f>O146*Q146</f>
        <v>1001300</v>
      </c>
      <c r="S146" s="37">
        <v>21</v>
      </c>
      <c r="T146" s="61">
        <v>80</v>
      </c>
      <c r="U146" s="61">
        <f>R146*T146/100</f>
        <v>801040</v>
      </c>
      <c r="V146" s="79">
        <f>R146-U146</f>
        <v>200260</v>
      </c>
      <c r="W146" s="37">
        <f t="shared" si="11"/>
        <v>245260</v>
      </c>
      <c r="X146" s="61"/>
      <c r="Y146" s="61">
        <f t="shared" si="12"/>
        <v>245260</v>
      </c>
      <c r="Z146" s="90">
        <v>0.02</v>
      </c>
      <c r="AA146" s="91">
        <f t="shared" si="13"/>
        <v>49.052</v>
      </c>
    </row>
    <row r="147" spans="1:27" x14ac:dyDescent="0.45">
      <c r="A147" s="113"/>
      <c r="B147" s="89" t="s">
        <v>60</v>
      </c>
      <c r="C147" s="37"/>
      <c r="D147" s="37">
        <v>30</v>
      </c>
      <c r="E147" s="37">
        <v>0</v>
      </c>
      <c r="F147" s="37">
        <v>0</v>
      </c>
      <c r="G147" s="37">
        <v>1</v>
      </c>
      <c r="H147" s="37">
        <f t="shared" si="10"/>
        <v>12000</v>
      </c>
      <c r="I147" s="61">
        <v>100</v>
      </c>
      <c r="J147" s="37">
        <f t="shared" si="9"/>
        <v>1200000</v>
      </c>
      <c r="K147" s="61"/>
      <c r="L147" s="36"/>
      <c r="M147" s="36"/>
      <c r="N147" s="37"/>
      <c r="O147" s="37"/>
      <c r="P147" s="61"/>
      <c r="Q147" s="61"/>
      <c r="R147" s="61"/>
      <c r="S147" s="37"/>
      <c r="T147" s="61"/>
      <c r="U147" s="61"/>
      <c r="V147" s="79"/>
      <c r="W147" s="37">
        <f t="shared" si="11"/>
        <v>1200000</v>
      </c>
      <c r="X147" s="61"/>
      <c r="Y147" s="61">
        <f t="shared" si="12"/>
        <v>1200000</v>
      </c>
      <c r="Z147" s="90">
        <v>0.01</v>
      </c>
      <c r="AA147" s="91">
        <f t="shared" si="13"/>
        <v>120</v>
      </c>
    </row>
    <row r="148" spans="1:27" x14ac:dyDescent="0.45">
      <c r="A148" s="113"/>
      <c r="B148" s="89" t="s">
        <v>60</v>
      </c>
      <c r="C148" s="37"/>
      <c r="D148" s="37">
        <v>20</v>
      </c>
      <c r="E148" s="37">
        <v>0</v>
      </c>
      <c r="F148" s="37">
        <v>0</v>
      </c>
      <c r="G148" s="37">
        <v>1</v>
      </c>
      <c r="H148" s="37">
        <f t="shared" si="10"/>
        <v>8000</v>
      </c>
      <c r="I148" s="61">
        <v>100</v>
      </c>
      <c r="J148" s="37">
        <f t="shared" si="9"/>
        <v>800000</v>
      </c>
      <c r="K148" s="61"/>
      <c r="L148" s="36"/>
      <c r="M148" s="36"/>
      <c r="N148" s="37"/>
      <c r="O148" s="37"/>
      <c r="P148" s="61"/>
      <c r="Q148" s="61"/>
      <c r="R148" s="61"/>
      <c r="S148" s="37"/>
      <c r="T148" s="61"/>
      <c r="U148" s="61"/>
      <c r="V148" s="79"/>
      <c r="W148" s="37">
        <f t="shared" si="11"/>
        <v>800000</v>
      </c>
      <c r="X148" s="61"/>
      <c r="Y148" s="61">
        <f t="shared" si="12"/>
        <v>800000</v>
      </c>
      <c r="Z148" s="90">
        <v>0.01</v>
      </c>
      <c r="AA148" s="91">
        <f t="shared" si="13"/>
        <v>80</v>
      </c>
    </row>
    <row r="149" spans="1:27" x14ac:dyDescent="0.45">
      <c r="A149" s="113"/>
      <c r="B149" s="89" t="s">
        <v>60</v>
      </c>
      <c r="C149" s="37"/>
      <c r="D149" s="37">
        <v>26</v>
      </c>
      <c r="E149" s="37">
        <v>0</v>
      </c>
      <c r="F149" s="37">
        <v>0</v>
      </c>
      <c r="G149" s="37">
        <v>1</v>
      </c>
      <c r="H149" s="37">
        <f t="shared" si="10"/>
        <v>10400</v>
      </c>
      <c r="I149" s="61">
        <v>100</v>
      </c>
      <c r="J149" s="37">
        <f t="shared" si="9"/>
        <v>1040000</v>
      </c>
      <c r="K149" s="61"/>
      <c r="L149" s="36"/>
      <c r="M149" s="36"/>
      <c r="N149" s="37"/>
      <c r="O149" s="37"/>
      <c r="P149" s="61"/>
      <c r="Q149" s="61"/>
      <c r="R149" s="61"/>
      <c r="S149" s="37"/>
      <c r="T149" s="61"/>
      <c r="U149" s="61"/>
      <c r="V149" s="79"/>
      <c r="W149" s="37">
        <f t="shared" si="11"/>
        <v>1040000</v>
      </c>
      <c r="X149" s="61"/>
      <c r="Y149" s="61">
        <f t="shared" si="12"/>
        <v>1040000</v>
      </c>
      <c r="Z149" s="90">
        <v>0.01</v>
      </c>
      <c r="AA149" s="91">
        <f t="shared" si="13"/>
        <v>104</v>
      </c>
    </row>
    <row r="150" spans="1:27" s="48" customFormat="1" x14ac:dyDescent="0.45">
      <c r="A150" s="111"/>
      <c r="B150" s="93"/>
      <c r="C150" s="44"/>
      <c r="D150" s="44"/>
      <c r="E150" s="44"/>
      <c r="F150" s="44"/>
      <c r="G150" s="44"/>
      <c r="H150" s="44"/>
      <c r="I150" s="44"/>
      <c r="J150" s="44"/>
      <c r="K150" s="44"/>
      <c r="L150" s="43"/>
      <c r="M150" s="43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1:27" x14ac:dyDescent="0.45">
      <c r="A151" s="113">
        <v>41</v>
      </c>
      <c r="B151" s="89" t="s">
        <v>60</v>
      </c>
      <c r="C151" s="37"/>
      <c r="D151" s="37">
        <v>0</v>
      </c>
      <c r="E151" s="37">
        <v>1</v>
      </c>
      <c r="F151" s="37">
        <v>0</v>
      </c>
      <c r="G151" s="37">
        <v>2</v>
      </c>
      <c r="H151" s="37">
        <f t="shared" si="10"/>
        <v>100</v>
      </c>
      <c r="I151" s="61">
        <v>150</v>
      </c>
      <c r="J151" s="37">
        <f t="shared" si="9"/>
        <v>15000</v>
      </c>
      <c r="K151" s="61">
        <v>1</v>
      </c>
      <c r="L151" s="36" t="s">
        <v>62</v>
      </c>
      <c r="M151" s="37" t="s">
        <v>68</v>
      </c>
      <c r="N151" s="37">
        <v>2</v>
      </c>
      <c r="O151" s="37">
        <v>105</v>
      </c>
      <c r="P151" s="61">
        <v>100</v>
      </c>
      <c r="Q151" s="61">
        <v>6800</v>
      </c>
      <c r="R151" s="61">
        <f>O151*Q151</f>
        <v>714000</v>
      </c>
      <c r="S151" s="37">
        <v>21</v>
      </c>
      <c r="T151" s="61">
        <v>93</v>
      </c>
      <c r="U151" s="61">
        <f>R151*T151/100</f>
        <v>664020</v>
      </c>
      <c r="V151" s="79">
        <f>R151-U151</f>
        <v>49980</v>
      </c>
      <c r="W151" s="37">
        <f t="shared" si="11"/>
        <v>64980</v>
      </c>
      <c r="X151" s="61"/>
      <c r="Y151" s="61">
        <f t="shared" si="12"/>
        <v>64980</v>
      </c>
      <c r="Z151" s="90">
        <v>0.02</v>
      </c>
      <c r="AA151" s="91">
        <f t="shared" si="13"/>
        <v>12.996000000000002</v>
      </c>
    </row>
    <row r="152" spans="1:27" x14ac:dyDescent="0.45">
      <c r="A152" s="113"/>
      <c r="B152" s="89" t="s">
        <v>60</v>
      </c>
      <c r="C152" s="37"/>
      <c r="D152" s="37">
        <v>20</v>
      </c>
      <c r="E152" s="37">
        <v>0</v>
      </c>
      <c r="F152" s="37">
        <v>0</v>
      </c>
      <c r="G152" s="37">
        <v>1</v>
      </c>
      <c r="H152" s="37">
        <f t="shared" si="10"/>
        <v>8000</v>
      </c>
      <c r="I152" s="61">
        <v>100</v>
      </c>
      <c r="J152" s="37">
        <f t="shared" si="9"/>
        <v>800000</v>
      </c>
      <c r="K152" s="61"/>
      <c r="L152" s="36"/>
      <c r="M152" s="37"/>
      <c r="N152" s="37"/>
      <c r="O152" s="37"/>
      <c r="P152" s="61"/>
      <c r="Q152" s="61"/>
      <c r="R152" s="61"/>
      <c r="S152" s="37"/>
      <c r="T152" s="61"/>
      <c r="U152" s="61"/>
      <c r="V152" s="79"/>
      <c r="W152" s="37">
        <f t="shared" si="11"/>
        <v>800000</v>
      </c>
      <c r="X152" s="61"/>
      <c r="Y152" s="61">
        <f t="shared" si="12"/>
        <v>800000</v>
      </c>
      <c r="Z152" s="90">
        <v>0.01</v>
      </c>
      <c r="AA152" s="91">
        <f t="shared" si="13"/>
        <v>80</v>
      </c>
    </row>
    <row r="153" spans="1:27" s="48" customFormat="1" x14ac:dyDescent="0.45">
      <c r="A153" s="111"/>
      <c r="B153" s="93"/>
      <c r="C153" s="44"/>
      <c r="D153" s="44"/>
      <c r="E153" s="44"/>
      <c r="F153" s="44"/>
      <c r="G153" s="44"/>
      <c r="H153" s="44"/>
      <c r="I153" s="44"/>
      <c r="J153" s="44"/>
      <c r="K153" s="44"/>
      <c r="L153" s="43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</row>
    <row r="154" spans="1:27" x14ac:dyDescent="0.45">
      <c r="A154" s="113">
        <v>42</v>
      </c>
      <c r="B154" s="89" t="s">
        <v>60</v>
      </c>
      <c r="C154" s="37"/>
      <c r="D154" s="37">
        <v>1</v>
      </c>
      <c r="E154" s="37">
        <v>0</v>
      </c>
      <c r="F154" s="37">
        <v>0</v>
      </c>
      <c r="G154" s="37">
        <v>2</v>
      </c>
      <c r="H154" s="37">
        <f t="shared" si="10"/>
        <v>400</v>
      </c>
      <c r="I154" s="61">
        <v>150</v>
      </c>
      <c r="J154" s="37">
        <f t="shared" si="9"/>
        <v>60000</v>
      </c>
      <c r="K154" s="61">
        <v>1</v>
      </c>
      <c r="L154" s="61" t="s">
        <v>15</v>
      </c>
      <c r="M154" s="61" t="s">
        <v>193</v>
      </c>
      <c r="N154" s="37">
        <v>2</v>
      </c>
      <c r="O154" s="37">
        <v>60</v>
      </c>
      <c r="P154" s="61">
        <v>100</v>
      </c>
      <c r="Q154" s="61">
        <v>6800</v>
      </c>
      <c r="R154" s="61">
        <f>O154*Q154</f>
        <v>408000</v>
      </c>
      <c r="S154" s="37">
        <v>21</v>
      </c>
      <c r="T154" s="61">
        <v>80</v>
      </c>
      <c r="U154" s="61">
        <f>R154*T154/100</f>
        <v>326400</v>
      </c>
      <c r="V154" s="79">
        <f>R154-U154</f>
        <v>81600</v>
      </c>
      <c r="W154" s="37">
        <f t="shared" si="11"/>
        <v>141600</v>
      </c>
      <c r="X154" s="61"/>
      <c r="Y154" s="61">
        <f t="shared" si="12"/>
        <v>141600</v>
      </c>
      <c r="Z154" s="90">
        <v>0.02</v>
      </c>
      <c r="AA154" s="91">
        <f t="shared" si="13"/>
        <v>28.32</v>
      </c>
    </row>
    <row r="155" spans="1:27" x14ac:dyDescent="0.45">
      <c r="A155" s="113"/>
      <c r="B155" s="89"/>
      <c r="C155" s="37"/>
      <c r="D155" s="37"/>
      <c r="E155" s="37"/>
      <c r="F155" s="37"/>
      <c r="G155" s="37"/>
      <c r="H155" s="37">
        <f t="shared" si="10"/>
        <v>0</v>
      </c>
      <c r="I155" s="61"/>
      <c r="J155" s="37"/>
      <c r="K155" s="61">
        <v>2</v>
      </c>
      <c r="L155" s="36" t="s">
        <v>62</v>
      </c>
      <c r="M155" s="37" t="s">
        <v>63</v>
      </c>
      <c r="N155" s="37">
        <v>2</v>
      </c>
      <c r="O155" s="37">
        <v>60</v>
      </c>
      <c r="P155" s="61">
        <v>100</v>
      </c>
      <c r="Q155" s="61">
        <v>6800</v>
      </c>
      <c r="R155" s="61">
        <f>O155*Q155</f>
        <v>408000</v>
      </c>
      <c r="S155" s="37">
        <v>41</v>
      </c>
      <c r="T155" s="61">
        <v>72</v>
      </c>
      <c r="U155" s="61">
        <f>R155*T155/100</f>
        <v>293760</v>
      </c>
      <c r="V155" s="79">
        <f>R155-U155</f>
        <v>114240</v>
      </c>
      <c r="W155" s="37">
        <f t="shared" si="11"/>
        <v>114240</v>
      </c>
      <c r="X155" s="61"/>
      <c r="Y155" s="61">
        <f t="shared" si="12"/>
        <v>114240</v>
      </c>
      <c r="Z155" s="90">
        <v>0.02</v>
      </c>
      <c r="AA155" s="91">
        <f t="shared" si="13"/>
        <v>22.848000000000003</v>
      </c>
    </row>
    <row r="156" spans="1:27" x14ac:dyDescent="0.45">
      <c r="A156" s="113"/>
      <c r="B156" s="89" t="s">
        <v>60</v>
      </c>
      <c r="C156" s="37"/>
      <c r="D156" s="37">
        <v>14</v>
      </c>
      <c r="E156" s="37">
        <v>0</v>
      </c>
      <c r="F156" s="37">
        <v>0</v>
      </c>
      <c r="G156" s="37">
        <v>1</v>
      </c>
      <c r="H156" s="37">
        <f t="shared" si="10"/>
        <v>5600</v>
      </c>
      <c r="I156" s="61">
        <v>100</v>
      </c>
      <c r="J156" s="37">
        <f t="shared" si="9"/>
        <v>560000</v>
      </c>
      <c r="K156" s="61"/>
      <c r="L156" s="36"/>
      <c r="M156" s="37"/>
      <c r="N156" s="37"/>
      <c r="O156" s="37"/>
      <c r="P156" s="61"/>
      <c r="Q156" s="61"/>
      <c r="R156" s="61"/>
      <c r="S156" s="37"/>
      <c r="T156" s="61"/>
      <c r="U156" s="61"/>
      <c r="V156" s="79"/>
      <c r="W156" s="37">
        <f t="shared" si="11"/>
        <v>560000</v>
      </c>
      <c r="X156" s="61"/>
      <c r="Y156" s="61">
        <f t="shared" si="12"/>
        <v>560000</v>
      </c>
      <c r="Z156" s="90">
        <v>0.01</v>
      </c>
      <c r="AA156" s="91">
        <f t="shared" si="13"/>
        <v>56</v>
      </c>
    </row>
    <row r="157" spans="1:27" s="48" customFormat="1" x14ac:dyDescent="0.45">
      <c r="A157" s="111"/>
      <c r="B157" s="93"/>
      <c r="C157" s="44"/>
      <c r="D157" s="44"/>
      <c r="E157" s="44"/>
      <c r="F157" s="44"/>
      <c r="G157" s="44"/>
      <c r="H157" s="44"/>
      <c r="I157" s="44"/>
      <c r="J157" s="44"/>
      <c r="K157" s="44"/>
      <c r="L157" s="43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1:27" s="57" customFormat="1" x14ac:dyDescent="0.45">
      <c r="A158" s="115">
        <v>43</v>
      </c>
      <c r="B158" s="116" t="s">
        <v>60</v>
      </c>
      <c r="C158" s="53"/>
      <c r="D158" s="53">
        <v>1</v>
      </c>
      <c r="E158" s="53">
        <v>0</v>
      </c>
      <c r="F158" s="53">
        <v>0</v>
      </c>
      <c r="G158" s="53">
        <v>2</v>
      </c>
      <c r="H158" s="53">
        <f t="shared" si="10"/>
        <v>400</v>
      </c>
      <c r="I158" s="53">
        <v>150</v>
      </c>
      <c r="J158" s="53">
        <f t="shared" si="9"/>
        <v>60000</v>
      </c>
      <c r="K158" s="53">
        <v>1</v>
      </c>
      <c r="L158" s="52" t="s">
        <v>62</v>
      </c>
      <c r="M158" s="53" t="s">
        <v>68</v>
      </c>
      <c r="N158" s="53">
        <v>2</v>
      </c>
      <c r="O158" s="53">
        <v>222</v>
      </c>
      <c r="P158" s="53">
        <v>100</v>
      </c>
      <c r="Q158" s="53">
        <v>6800</v>
      </c>
      <c r="R158" s="53">
        <f>O158*Q158</f>
        <v>1509600</v>
      </c>
      <c r="S158" s="53">
        <v>46</v>
      </c>
      <c r="T158" s="53">
        <v>93</v>
      </c>
      <c r="U158" s="53">
        <f>R158*T158/100</f>
        <v>1403928</v>
      </c>
      <c r="V158" s="117">
        <f>R158-U158</f>
        <v>105672</v>
      </c>
      <c r="W158" s="53">
        <f t="shared" si="11"/>
        <v>165672</v>
      </c>
      <c r="X158" s="53"/>
      <c r="Y158" s="53">
        <f t="shared" si="12"/>
        <v>165672</v>
      </c>
      <c r="Z158" s="118">
        <v>0.02</v>
      </c>
      <c r="AA158" s="119">
        <f t="shared" si="13"/>
        <v>33.134399999999999</v>
      </c>
    </row>
    <row r="159" spans="1:27" s="57" customFormat="1" x14ac:dyDescent="0.45">
      <c r="A159" s="115"/>
      <c r="B159" s="116"/>
      <c r="C159" s="53"/>
      <c r="D159" s="53"/>
      <c r="E159" s="53"/>
      <c r="F159" s="53"/>
      <c r="G159" s="53"/>
      <c r="H159" s="53">
        <f t="shared" si="10"/>
        <v>0</v>
      </c>
      <c r="I159" s="53"/>
      <c r="J159" s="53"/>
      <c r="K159" s="53"/>
      <c r="L159" s="52" t="s">
        <v>90</v>
      </c>
      <c r="M159" s="53" t="s">
        <v>193</v>
      </c>
      <c r="N159" s="53">
        <v>2</v>
      </c>
      <c r="O159" s="53">
        <v>30</v>
      </c>
      <c r="P159" s="53">
        <v>100</v>
      </c>
      <c r="Q159" s="53">
        <v>6800</v>
      </c>
      <c r="R159" s="53">
        <f>O159*Q159</f>
        <v>204000</v>
      </c>
      <c r="S159" s="53">
        <v>4</v>
      </c>
      <c r="T159" s="53">
        <v>8</v>
      </c>
      <c r="U159" s="53">
        <f>R159*T159/100</f>
        <v>16320</v>
      </c>
      <c r="V159" s="117">
        <f>R159-U159</f>
        <v>187680</v>
      </c>
      <c r="W159" s="53">
        <f t="shared" si="11"/>
        <v>187680</v>
      </c>
      <c r="X159" s="53"/>
      <c r="Y159" s="53">
        <f t="shared" si="12"/>
        <v>187680</v>
      </c>
      <c r="Z159" s="118">
        <v>0.3</v>
      </c>
      <c r="AA159" s="119">
        <f t="shared" si="13"/>
        <v>563.04</v>
      </c>
    </row>
    <row r="160" spans="1:27" x14ac:dyDescent="0.45">
      <c r="A160" s="113"/>
      <c r="B160" s="89" t="s">
        <v>60</v>
      </c>
      <c r="C160" s="37"/>
      <c r="D160" s="37">
        <v>5</v>
      </c>
      <c r="E160" s="37">
        <v>0</v>
      </c>
      <c r="F160" s="37">
        <v>0</v>
      </c>
      <c r="G160" s="37">
        <v>1</v>
      </c>
      <c r="H160" s="37">
        <f t="shared" si="10"/>
        <v>2000</v>
      </c>
      <c r="I160" s="61">
        <v>100</v>
      </c>
      <c r="J160" s="37">
        <f t="shared" si="9"/>
        <v>200000</v>
      </c>
      <c r="K160" s="61"/>
      <c r="L160" s="36"/>
      <c r="M160" s="37"/>
      <c r="N160" s="37"/>
      <c r="O160" s="37"/>
      <c r="P160" s="61"/>
      <c r="Q160" s="61"/>
      <c r="R160" s="61"/>
      <c r="S160" s="37"/>
      <c r="T160" s="61"/>
      <c r="U160" s="61"/>
      <c r="V160" s="79"/>
      <c r="W160" s="37">
        <f t="shared" si="11"/>
        <v>200000</v>
      </c>
      <c r="X160" s="61"/>
      <c r="Y160" s="61">
        <f t="shared" si="12"/>
        <v>200000</v>
      </c>
      <c r="Z160" s="90">
        <v>0.01</v>
      </c>
      <c r="AA160" s="91">
        <f t="shared" si="13"/>
        <v>20</v>
      </c>
    </row>
    <row r="161" spans="1:27" x14ac:dyDescent="0.45">
      <c r="A161" s="113"/>
      <c r="B161" s="89" t="s">
        <v>60</v>
      </c>
      <c r="C161" s="37"/>
      <c r="D161" s="37">
        <v>8</v>
      </c>
      <c r="E161" s="37">
        <v>0</v>
      </c>
      <c r="F161" s="37">
        <v>0</v>
      </c>
      <c r="G161" s="37">
        <v>1</v>
      </c>
      <c r="H161" s="37">
        <f t="shared" si="10"/>
        <v>3200</v>
      </c>
      <c r="I161" s="61">
        <v>100</v>
      </c>
      <c r="J161" s="37">
        <f t="shared" si="9"/>
        <v>320000</v>
      </c>
      <c r="K161" s="61"/>
      <c r="L161" s="36"/>
      <c r="M161" s="37"/>
      <c r="N161" s="37"/>
      <c r="O161" s="37"/>
      <c r="P161" s="61"/>
      <c r="Q161" s="61"/>
      <c r="R161" s="61"/>
      <c r="S161" s="37"/>
      <c r="T161" s="61"/>
      <c r="U161" s="61"/>
      <c r="V161" s="79"/>
      <c r="W161" s="37">
        <f t="shared" si="11"/>
        <v>320000</v>
      </c>
      <c r="X161" s="61"/>
      <c r="Y161" s="61">
        <f t="shared" si="12"/>
        <v>320000</v>
      </c>
      <c r="Z161" s="90">
        <v>0.01</v>
      </c>
      <c r="AA161" s="91">
        <f t="shared" si="13"/>
        <v>32</v>
      </c>
    </row>
    <row r="162" spans="1:27" x14ac:dyDescent="0.45">
      <c r="A162" s="113"/>
      <c r="B162" s="89" t="s">
        <v>60</v>
      </c>
      <c r="C162" s="37"/>
      <c r="D162" s="37">
        <v>15</v>
      </c>
      <c r="E162" s="37">
        <v>0</v>
      </c>
      <c r="F162" s="37">
        <v>0</v>
      </c>
      <c r="G162" s="37">
        <v>1</v>
      </c>
      <c r="H162" s="37">
        <f t="shared" si="10"/>
        <v>6000</v>
      </c>
      <c r="I162" s="61">
        <v>100</v>
      </c>
      <c r="J162" s="37">
        <f t="shared" si="9"/>
        <v>600000</v>
      </c>
      <c r="K162" s="61"/>
      <c r="L162" s="36"/>
      <c r="M162" s="37"/>
      <c r="N162" s="37"/>
      <c r="O162" s="37"/>
      <c r="P162" s="61"/>
      <c r="Q162" s="61"/>
      <c r="R162" s="61"/>
      <c r="S162" s="37"/>
      <c r="T162" s="61"/>
      <c r="U162" s="61"/>
      <c r="V162" s="79"/>
      <c r="W162" s="37">
        <f t="shared" si="11"/>
        <v>600000</v>
      </c>
      <c r="X162" s="61"/>
      <c r="Y162" s="61">
        <f t="shared" si="12"/>
        <v>600000</v>
      </c>
      <c r="Z162" s="90">
        <v>0.01</v>
      </c>
      <c r="AA162" s="91">
        <f t="shared" si="13"/>
        <v>60</v>
      </c>
    </row>
    <row r="163" spans="1:27" s="100" customFormat="1" x14ac:dyDescent="0.45">
      <c r="A163" s="120"/>
      <c r="B163" s="97" t="s">
        <v>23</v>
      </c>
      <c r="C163" s="78">
        <v>15851</v>
      </c>
      <c r="D163" s="78">
        <v>1</v>
      </c>
      <c r="E163" s="78">
        <v>3</v>
      </c>
      <c r="F163" s="78">
        <v>33</v>
      </c>
      <c r="G163" s="78">
        <v>1</v>
      </c>
      <c r="H163" s="78">
        <f t="shared" si="10"/>
        <v>733</v>
      </c>
      <c r="I163" s="78">
        <v>100</v>
      </c>
      <c r="J163" s="78">
        <f t="shared" si="9"/>
        <v>73300</v>
      </c>
      <c r="K163" s="78"/>
      <c r="L163" s="77"/>
      <c r="M163" s="78"/>
      <c r="N163" s="78"/>
      <c r="O163" s="78"/>
      <c r="P163" s="78"/>
      <c r="Q163" s="78"/>
      <c r="R163" s="78"/>
      <c r="S163" s="78"/>
      <c r="T163" s="78"/>
      <c r="U163" s="78"/>
      <c r="V163" s="121"/>
      <c r="W163" s="78"/>
      <c r="X163" s="78"/>
      <c r="Y163" s="78"/>
      <c r="Z163" s="98"/>
      <c r="AA163" s="99"/>
    </row>
    <row r="164" spans="1:27" s="48" customFormat="1" x14ac:dyDescent="0.45">
      <c r="A164" s="111"/>
      <c r="B164" s="93"/>
      <c r="C164" s="44"/>
      <c r="D164" s="44"/>
      <c r="E164" s="44"/>
      <c r="F164" s="44"/>
      <c r="G164" s="44"/>
      <c r="H164" s="44"/>
      <c r="I164" s="44"/>
      <c r="J164" s="44"/>
      <c r="K164" s="44"/>
      <c r="L164" s="43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1:27" x14ac:dyDescent="0.45">
      <c r="A165" s="113">
        <v>44</v>
      </c>
      <c r="B165" s="89" t="s">
        <v>60</v>
      </c>
      <c r="C165" s="37"/>
      <c r="D165" s="37">
        <v>1</v>
      </c>
      <c r="E165" s="37">
        <v>0</v>
      </c>
      <c r="F165" s="37">
        <v>0</v>
      </c>
      <c r="G165" s="37">
        <v>2</v>
      </c>
      <c r="H165" s="37">
        <f t="shared" si="10"/>
        <v>400</v>
      </c>
      <c r="I165" s="61">
        <v>150</v>
      </c>
      <c r="J165" s="37">
        <f t="shared" si="9"/>
        <v>60000</v>
      </c>
      <c r="K165" s="61">
        <v>1</v>
      </c>
      <c r="L165" s="36" t="s">
        <v>62</v>
      </c>
      <c r="M165" s="37" t="s">
        <v>68</v>
      </c>
      <c r="N165" s="37">
        <v>2</v>
      </c>
      <c r="O165" s="37">
        <v>195.5</v>
      </c>
      <c r="P165" s="61">
        <v>100</v>
      </c>
      <c r="Q165" s="61">
        <v>6800</v>
      </c>
      <c r="R165" s="61">
        <f>O165*Q165</f>
        <v>1329400</v>
      </c>
      <c r="S165" s="37">
        <v>19</v>
      </c>
      <c r="T165" s="61">
        <v>93</v>
      </c>
      <c r="U165" s="61">
        <f>R165*T165/100</f>
        <v>1236342</v>
      </c>
      <c r="V165" s="79">
        <f>R165-U165</f>
        <v>93058</v>
      </c>
      <c r="W165" s="37">
        <f t="shared" si="11"/>
        <v>153058</v>
      </c>
      <c r="X165" s="61"/>
      <c r="Y165" s="61">
        <f t="shared" si="12"/>
        <v>153058</v>
      </c>
      <c r="Z165" s="90">
        <v>0.02</v>
      </c>
      <c r="AA165" s="91">
        <f t="shared" si="13"/>
        <v>30.611599999999999</v>
      </c>
    </row>
    <row r="166" spans="1:27" x14ac:dyDescent="0.45">
      <c r="A166" s="113"/>
      <c r="B166" s="89" t="s">
        <v>60</v>
      </c>
      <c r="C166" s="37"/>
      <c r="D166" s="37">
        <v>30</v>
      </c>
      <c r="E166" s="37">
        <v>0</v>
      </c>
      <c r="F166" s="37">
        <v>0</v>
      </c>
      <c r="G166" s="37">
        <v>1</v>
      </c>
      <c r="H166" s="37">
        <f t="shared" si="10"/>
        <v>12000</v>
      </c>
      <c r="I166" s="61">
        <v>100</v>
      </c>
      <c r="J166" s="37">
        <f t="shared" si="9"/>
        <v>1200000</v>
      </c>
      <c r="K166" s="61"/>
      <c r="L166" s="36"/>
      <c r="M166" s="37"/>
      <c r="N166" s="37"/>
      <c r="O166" s="37"/>
      <c r="P166" s="61"/>
      <c r="Q166" s="61"/>
      <c r="R166" s="61"/>
      <c r="S166" s="37"/>
      <c r="T166" s="61"/>
      <c r="U166" s="61"/>
      <c r="V166" s="79"/>
      <c r="W166" s="37">
        <f t="shared" si="11"/>
        <v>1200000</v>
      </c>
      <c r="X166" s="61"/>
      <c r="Y166" s="61">
        <f t="shared" si="12"/>
        <v>1200000</v>
      </c>
      <c r="Z166" s="90">
        <v>0.01</v>
      </c>
      <c r="AA166" s="91">
        <f t="shared" si="13"/>
        <v>120</v>
      </c>
    </row>
    <row r="167" spans="1:27" s="48" customFormat="1" x14ac:dyDescent="0.45">
      <c r="A167" s="111"/>
      <c r="B167" s="93"/>
      <c r="C167" s="44"/>
      <c r="D167" s="44"/>
      <c r="E167" s="44"/>
      <c r="F167" s="44"/>
      <c r="G167" s="44"/>
      <c r="H167" s="44"/>
      <c r="I167" s="44"/>
      <c r="J167" s="44"/>
      <c r="K167" s="44"/>
      <c r="L167" s="43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1:27" x14ac:dyDescent="0.45">
      <c r="A168" s="113">
        <v>45</v>
      </c>
      <c r="B168" s="89" t="s">
        <v>60</v>
      </c>
      <c r="C168" s="37"/>
      <c r="D168" s="37">
        <v>0</v>
      </c>
      <c r="E168" s="37">
        <v>2</v>
      </c>
      <c r="F168" s="37">
        <v>0</v>
      </c>
      <c r="G168" s="37">
        <v>2</v>
      </c>
      <c r="H168" s="37">
        <f t="shared" si="10"/>
        <v>200</v>
      </c>
      <c r="I168" s="61">
        <v>150</v>
      </c>
      <c r="J168" s="37">
        <f>H168*I168</f>
        <v>30000</v>
      </c>
      <c r="K168" s="61">
        <v>1</v>
      </c>
      <c r="L168" s="36" t="s">
        <v>62</v>
      </c>
      <c r="M168" s="37" t="s">
        <v>68</v>
      </c>
      <c r="N168" s="37">
        <v>2</v>
      </c>
      <c r="O168" s="37">
        <v>87</v>
      </c>
      <c r="P168" s="61">
        <v>100</v>
      </c>
      <c r="Q168" s="61">
        <v>6800</v>
      </c>
      <c r="R168" s="61">
        <f>O168*Q168</f>
        <v>591600</v>
      </c>
      <c r="S168" s="37">
        <v>10</v>
      </c>
      <c r="T168" s="61">
        <v>40</v>
      </c>
      <c r="U168" s="61">
        <f>R168*T168/100</f>
        <v>236640</v>
      </c>
      <c r="V168" s="79">
        <f>R168-U168</f>
        <v>354960</v>
      </c>
      <c r="W168" s="37">
        <f t="shared" si="11"/>
        <v>384960</v>
      </c>
      <c r="X168" s="61"/>
      <c r="Y168" s="61">
        <f t="shared" si="12"/>
        <v>384960</v>
      </c>
      <c r="Z168" s="90">
        <v>0.02</v>
      </c>
      <c r="AA168" s="91">
        <f t="shared" si="13"/>
        <v>76.992000000000004</v>
      </c>
    </row>
    <row r="169" spans="1:27" x14ac:dyDescent="0.45">
      <c r="A169" s="113"/>
      <c r="B169" s="89" t="s">
        <v>60</v>
      </c>
      <c r="C169" s="37"/>
      <c r="D169" s="37">
        <v>12</v>
      </c>
      <c r="E169" s="37">
        <v>0</v>
      </c>
      <c r="F169" s="37">
        <v>0</v>
      </c>
      <c r="G169" s="37">
        <v>1</v>
      </c>
      <c r="H169" s="37">
        <f t="shared" si="10"/>
        <v>4800</v>
      </c>
      <c r="I169" s="61">
        <v>100</v>
      </c>
      <c r="J169" s="37">
        <f>H169*I169</f>
        <v>480000</v>
      </c>
      <c r="K169" s="61"/>
      <c r="L169" s="36"/>
      <c r="M169" s="37"/>
      <c r="N169" s="37"/>
      <c r="O169" s="37"/>
      <c r="P169" s="61"/>
      <c r="Q169" s="61"/>
      <c r="R169" s="61"/>
      <c r="S169" s="37"/>
      <c r="T169" s="61"/>
      <c r="U169" s="61"/>
      <c r="V169" s="79"/>
      <c r="W169" s="37">
        <f t="shared" si="11"/>
        <v>480000</v>
      </c>
      <c r="X169" s="61"/>
      <c r="Y169" s="61">
        <f t="shared" si="12"/>
        <v>480000</v>
      </c>
      <c r="Z169" s="90">
        <v>0.01</v>
      </c>
      <c r="AA169" s="91">
        <f t="shared" si="13"/>
        <v>48</v>
      </c>
    </row>
    <row r="170" spans="1:27" s="48" customFormat="1" x14ac:dyDescent="0.45">
      <c r="A170" s="111"/>
      <c r="B170" s="93"/>
      <c r="C170" s="44"/>
      <c r="D170" s="44"/>
      <c r="E170" s="44"/>
      <c r="F170" s="44"/>
      <c r="G170" s="44"/>
      <c r="H170" s="44"/>
      <c r="I170" s="44"/>
      <c r="J170" s="44"/>
      <c r="K170" s="44"/>
      <c r="L170" s="43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1:27" x14ac:dyDescent="0.45">
      <c r="A171" s="113">
        <v>46</v>
      </c>
      <c r="B171" s="89" t="s">
        <v>60</v>
      </c>
      <c r="C171" s="37"/>
      <c r="D171" s="37">
        <v>15</v>
      </c>
      <c r="E171" s="37">
        <v>0</v>
      </c>
      <c r="F171" s="37">
        <v>0</v>
      </c>
      <c r="G171" s="37">
        <v>1</v>
      </c>
      <c r="H171" s="37">
        <f t="shared" si="10"/>
        <v>6000</v>
      </c>
      <c r="I171" s="61">
        <v>100</v>
      </c>
      <c r="J171" s="37">
        <f>H171*I171</f>
        <v>600000</v>
      </c>
      <c r="K171" s="61"/>
      <c r="L171" s="36"/>
      <c r="M171" s="37"/>
      <c r="N171" s="37"/>
      <c r="O171" s="37"/>
      <c r="P171" s="61"/>
      <c r="Q171" s="61"/>
      <c r="R171" s="61"/>
      <c r="S171" s="37"/>
      <c r="T171" s="61"/>
      <c r="U171" s="61"/>
      <c r="V171" s="79"/>
      <c r="W171" s="37">
        <f t="shared" si="11"/>
        <v>600000</v>
      </c>
      <c r="X171" s="61"/>
      <c r="Y171" s="61">
        <f t="shared" si="12"/>
        <v>600000</v>
      </c>
      <c r="Z171" s="90">
        <v>0.01</v>
      </c>
      <c r="AA171" s="91">
        <f t="shared" si="13"/>
        <v>60</v>
      </c>
    </row>
    <row r="172" spans="1:27" s="48" customFormat="1" x14ac:dyDescent="0.45">
      <c r="A172" s="111"/>
      <c r="B172" s="93"/>
      <c r="C172" s="44"/>
      <c r="D172" s="44"/>
      <c r="E172" s="44"/>
      <c r="F172" s="44"/>
      <c r="G172" s="44"/>
      <c r="H172" s="44"/>
      <c r="I172" s="44"/>
      <c r="J172" s="44"/>
      <c r="K172" s="44"/>
      <c r="L172" s="43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1:27" x14ac:dyDescent="0.45">
      <c r="A173" s="113">
        <v>47</v>
      </c>
      <c r="B173" s="89" t="s">
        <v>60</v>
      </c>
      <c r="C173" s="37"/>
      <c r="D173" s="37">
        <v>0</v>
      </c>
      <c r="E173" s="37">
        <v>2</v>
      </c>
      <c r="F173" s="37">
        <v>0</v>
      </c>
      <c r="G173" s="37">
        <v>2</v>
      </c>
      <c r="H173" s="37">
        <f t="shared" si="10"/>
        <v>200</v>
      </c>
      <c r="I173" s="61">
        <v>150</v>
      </c>
      <c r="J173" s="37">
        <f>H173*I173</f>
        <v>30000</v>
      </c>
      <c r="K173" s="61">
        <v>1</v>
      </c>
      <c r="L173" s="36" t="s">
        <v>62</v>
      </c>
      <c r="M173" s="37" t="s">
        <v>68</v>
      </c>
      <c r="N173" s="37">
        <v>2</v>
      </c>
      <c r="O173" s="37">
        <v>90.75</v>
      </c>
      <c r="P173" s="61">
        <v>100</v>
      </c>
      <c r="Q173" s="61">
        <v>6800</v>
      </c>
      <c r="R173" s="61">
        <f>O173*Q173</f>
        <v>617100</v>
      </c>
      <c r="S173" s="37">
        <v>13</v>
      </c>
      <c r="T173" s="61">
        <v>55</v>
      </c>
      <c r="U173" s="61">
        <f>R173*T173/100</f>
        <v>339405</v>
      </c>
      <c r="V173" s="79">
        <f>R173-U173</f>
        <v>277695</v>
      </c>
      <c r="W173" s="37">
        <f t="shared" si="11"/>
        <v>307695</v>
      </c>
      <c r="X173" s="61"/>
      <c r="Y173" s="61">
        <f t="shared" si="12"/>
        <v>307695</v>
      </c>
      <c r="Z173" s="90">
        <v>0.02</v>
      </c>
      <c r="AA173" s="91">
        <f t="shared" si="13"/>
        <v>61.539000000000009</v>
      </c>
    </row>
    <row r="174" spans="1:27" x14ac:dyDescent="0.45">
      <c r="A174" s="113"/>
      <c r="B174" s="89" t="s">
        <v>60</v>
      </c>
      <c r="C174" s="37"/>
      <c r="D174" s="37">
        <v>10</v>
      </c>
      <c r="E174" s="37">
        <v>0</v>
      </c>
      <c r="F174" s="37">
        <v>0</v>
      </c>
      <c r="G174" s="37">
        <v>1</v>
      </c>
      <c r="H174" s="37">
        <f t="shared" si="10"/>
        <v>4000</v>
      </c>
      <c r="I174" s="61">
        <v>100</v>
      </c>
      <c r="J174" s="37">
        <f>H174*I174</f>
        <v>400000</v>
      </c>
      <c r="K174" s="61"/>
      <c r="L174" s="36"/>
      <c r="M174" s="37"/>
      <c r="N174" s="37"/>
      <c r="O174" s="37"/>
      <c r="P174" s="61"/>
      <c r="Q174" s="61"/>
      <c r="R174" s="61"/>
      <c r="S174" s="37"/>
      <c r="T174" s="61"/>
      <c r="U174" s="61"/>
      <c r="V174" s="79"/>
      <c r="W174" s="37">
        <f t="shared" si="11"/>
        <v>400000</v>
      </c>
      <c r="X174" s="61"/>
      <c r="Y174" s="61">
        <f t="shared" si="12"/>
        <v>400000</v>
      </c>
      <c r="Z174" s="90">
        <v>0.01</v>
      </c>
      <c r="AA174" s="91">
        <f t="shared" si="13"/>
        <v>40</v>
      </c>
    </row>
    <row r="175" spans="1:27" s="48" customFormat="1" x14ac:dyDescent="0.45">
      <c r="A175" s="111"/>
      <c r="B175" s="93"/>
      <c r="C175" s="44"/>
      <c r="D175" s="44"/>
      <c r="E175" s="44"/>
      <c r="F175" s="44"/>
      <c r="J175" s="44"/>
      <c r="K175" s="44"/>
      <c r="L175" s="43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1:27" x14ac:dyDescent="0.45">
      <c r="A176" s="113">
        <v>48</v>
      </c>
      <c r="B176" s="89" t="s">
        <v>60</v>
      </c>
      <c r="C176" s="37"/>
      <c r="D176" s="37">
        <v>1</v>
      </c>
      <c r="E176" s="37">
        <v>0</v>
      </c>
      <c r="F176" s="37">
        <v>0</v>
      </c>
      <c r="G176" s="37">
        <v>2</v>
      </c>
      <c r="H176" s="37">
        <f t="shared" si="10"/>
        <v>400</v>
      </c>
      <c r="I176" s="61">
        <v>150</v>
      </c>
      <c r="J176" s="37">
        <f t="shared" ref="J176:J187" si="14">H176*I176</f>
        <v>60000</v>
      </c>
      <c r="K176" s="61">
        <v>1</v>
      </c>
      <c r="L176" s="36" t="s">
        <v>15</v>
      </c>
      <c r="M176" s="37" t="s">
        <v>193</v>
      </c>
      <c r="N176" s="37">
        <v>2</v>
      </c>
      <c r="O176" s="37">
        <v>342</v>
      </c>
      <c r="P176" s="61">
        <v>100</v>
      </c>
      <c r="Q176" s="61">
        <v>6800</v>
      </c>
      <c r="R176" s="61">
        <f>O176*Q176</f>
        <v>2325600</v>
      </c>
      <c r="S176" s="37">
        <v>21</v>
      </c>
      <c r="T176" s="61">
        <v>80</v>
      </c>
      <c r="U176" s="61">
        <f>R176*T176/100</f>
        <v>1860480</v>
      </c>
      <c r="V176" s="79">
        <f>R176-U176</f>
        <v>465120</v>
      </c>
      <c r="W176" s="37">
        <f t="shared" si="11"/>
        <v>525120</v>
      </c>
      <c r="X176" s="61"/>
      <c r="Y176" s="61">
        <f t="shared" si="12"/>
        <v>525120</v>
      </c>
      <c r="Z176" s="90">
        <v>0.02</v>
      </c>
      <c r="AA176" s="91">
        <f t="shared" si="13"/>
        <v>105.024</v>
      </c>
    </row>
    <row r="177" spans="1:30" x14ac:dyDescent="0.45">
      <c r="A177" s="88"/>
      <c r="B177" s="89"/>
      <c r="C177" s="37"/>
      <c r="D177" s="37"/>
      <c r="E177" s="37"/>
      <c r="F177" s="37"/>
      <c r="G177" s="37"/>
      <c r="H177" s="37">
        <f t="shared" si="10"/>
        <v>0</v>
      </c>
      <c r="I177" s="61"/>
      <c r="J177" s="37">
        <f t="shared" si="14"/>
        <v>0</v>
      </c>
      <c r="K177" s="61"/>
      <c r="L177" s="36"/>
      <c r="M177" s="37" t="s">
        <v>193</v>
      </c>
      <c r="N177" s="37">
        <v>2</v>
      </c>
      <c r="O177" s="37">
        <v>342</v>
      </c>
      <c r="P177" s="61">
        <v>100</v>
      </c>
      <c r="Q177" s="61">
        <v>6800</v>
      </c>
      <c r="R177" s="61">
        <f>O177*Q177</f>
        <v>2325600</v>
      </c>
      <c r="S177" s="37">
        <v>21</v>
      </c>
      <c r="T177" s="61">
        <v>80</v>
      </c>
      <c r="U177" s="61">
        <f>R177*T177/100</f>
        <v>1860480</v>
      </c>
      <c r="V177" s="79">
        <f>R177-U177</f>
        <v>465120</v>
      </c>
      <c r="W177" s="37">
        <f t="shared" si="11"/>
        <v>465120</v>
      </c>
      <c r="X177" s="61"/>
      <c r="Y177" s="61">
        <f t="shared" si="12"/>
        <v>465120</v>
      </c>
      <c r="Z177" s="90">
        <v>0.02</v>
      </c>
      <c r="AA177" s="91">
        <f t="shared" si="13"/>
        <v>93.024000000000001</v>
      </c>
    </row>
    <row r="178" spans="1:30" x14ac:dyDescent="0.45">
      <c r="A178" s="88"/>
      <c r="B178" s="89" t="s">
        <v>60</v>
      </c>
      <c r="C178" s="37"/>
      <c r="D178" s="37">
        <v>1</v>
      </c>
      <c r="E178" s="37">
        <v>0</v>
      </c>
      <c r="F178" s="37">
        <v>0</v>
      </c>
      <c r="G178" s="37">
        <v>2</v>
      </c>
      <c r="H178" s="37">
        <f t="shared" si="10"/>
        <v>400</v>
      </c>
      <c r="I178" s="61">
        <v>150</v>
      </c>
      <c r="J178" s="37">
        <f t="shared" si="14"/>
        <v>60000</v>
      </c>
      <c r="K178" s="61">
        <v>1</v>
      </c>
      <c r="L178" s="36" t="s">
        <v>62</v>
      </c>
      <c r="M178" s="37" t="s">
        <v>68</v>
      </c>
      <c r="N178" s="37">
        <v>2</v>
      </c>
      <c r="O178" s="37">
        <v>90.75</v>
      </c>
      <c r="P178" s="61">
        <v>100</v>
      </c>
      <c r="Q178" s="61">
        <v>6800</v>
      </c>
      <c r="R178" s="61">
        <f>O178*Q178</f>
        <v>617100</v>
      </c>
      <c r="S178" s="37">
        <v>16</v>
      </c>
      <c r="T178" s="61">
        <v>72</v>
      </c>
      <c r="U178" s="61">
        <f>R178*T178/100</f>
        <v>444312</v>
      </c>
      <c r="V178" s="79">
        <f>R178-U178</f>
        <v>172788</v>
      </c>
      <c r="W178" s="37">
        <f t="shared" si="11"/>
        <v>232788</v>
      </c>
      <c r="X178" s="61"/>
      <c r="Y178" s="61">
        <f t="shared" si="12"/>
        <v>232788</v>
      </c>
      <c r="Z178" s="90">
        <v>0.02</v>
      </c>
      <c r="AA178" s="91">
        <f t="shared" si="13"/>
        <v>46.557600000000001</v>
      </c>
    </row>
    <row r="179" spans="1:30" x14ac:dyDescent="0.45">
      <c r="A179" s="88"/>
      <c r="B179" s="89" t="s">
        <v>60</v>
      </c>
      <c r="C179" s="37"/>
      <c r="D179" s="37">
        <v>12</v>
      </c>
      <c r="E179" s="37">
        <v>0</v>
      </c>
      <c r="F179" s="37">
        <v>0</v>
      </c>
      <c r="G179" s="37">
        <v>1</v>
      </c>
      <c r="H179" s="37">
        <f t="shared" si="10"/>
        <v>4800</v>
      </c>
      <c r="I179" s="61">
        <v>100</v>
      </c>
      <c r="J179" s="37">
        <f t="shared" si="14"/>
        <v>480000</v>
      </c>
      <c r="K179" s="61"/>
      <c r="L179" s="36"/>
      <c r="M179" s="37"/>
      <c r="N179" s="37"/>
      <c r="O179" s="37"/>
      <c r="P179" s="61"/>
      <c r="Q179" s="61"/>
      <c r="R179" s="61"/>
      <c r="S179" s="37"/>
      <c r="T179" s="61"/>
      <c r="U179" s="61"/>
      <c r="V179" s="79"/>
      <c r="W179" s="37">
        <f t="shared" si="11"/>
        <v>480000</v>
      </c>
      <c r="X179" s="61"/>
      <c r="Y179" s="61">
        <f t="shared" si="12"/>
        <v>480000</v>
      </c>
      <c r="Z179" s="90">
        <v>0.01</v>
      </c>
      <c r="AA179" s="91">
        <f t="shared" si="13"/>
        <v>48</v>
      </c>
    </row>
    <row r="180" spans="1:30" x14ac:dyDescent="0.45">
      <c r="A180" s="88"/>
      <c r="B180" s="89" t="s">
        <v>60</v>
      </c>
      <c r="C180" s="37"/>
      <c r="D180" s="37">
        <v>16</v>
      </c>
      <c r="E180" s="37">
        <v>0</v>
      </c>
      <c r="F180" s="37">
        <v>0</v>
      </c>
      <c r="G180" s="37">
        <v>1</v>
      </c>
      <c r="H180" s="37">
        <f t="shared" si="10"/>
        <v>6400</v>
      </c>
      <c r="I180" s="61">
        <v>100</v>
      </c>
      <c r="J180" s="37">
        <f t="shared" si="14"/>
        <v>640000</v>
      </c>
      <c r="K180" s="61"/>
      <c r="L180" s="36"/>
      <c r="M180" s="37"/>
      <c r="N180" s="37"/>
      <c r="O180" s="37"/>
      <c r="P180" s="61"/>
      <c r="Q180" s="61"/>
      <c r="R180" s="61"/>
      <c r="S180" s="37"/>
      <c r="T180" s="61"/>
      <c r="U180" s="61"/>
      <c r="V180" s="79"/>
      <c r="W180" s="37">
        <f t="shared" si="11"/>
        <v>640000</v>
      </c>
      <c r="X180" s="61"/>
      <c r="Y180" s="61">
        <f t="shared" si="12"/>
        <v>640000</v>
      </c>
      <c r="Z180" s="90">
        <v>0.01</v>
      </c>
      <c r="AA180" s="91">
        <f t="shared" si="13"/>
        <v>64</v>
      </c>
    </row>
    <row r="181" spans="1:30" x14ac:dyDescent="0.45">
      <c r="A181" s="88"/>
      <c r="B181" s="89" t="s">
        <v>60</v>
      </c>
      <c r="C181" s="37"/>
      <c r="D181" s="37">
        <v>39</v>
      </c>
      <c r="E181" s="37">
        <v>0</v>
      </c>
      <c r="F181" s="37">
        <v>0</v>
      </c>
      <c r="G181" s="37">
        <v>1</v>
      </c>
      <c r="H181" s="37">
        <f t="shared" si="10"/>
        <v>15600</v>
      </c>
      <c r="I181" s="61">
        <v>100</v>
      </c>
      <c r="J181" s="37">
        <f t="shared" si="14"/>
        <v>1560000</v>
      </c>
      <c r="K181" s="61"/>
      <c r="L181" s="36"/>
      <c r="M181" s="37"/>
      <c r="N181" s="37"/>
      <c r="O181" s="37"/>
      <c r="P181" s="61"/>
      <c r="Q181" s="61"/>
      <c r="R181" s="61"/>
      <c r="S181" s="37"/>
      <c r="T181" s="61"/>
      <c r="U181" s="61"/>
      <c r="V181" s="79"/>
      <c r="W181" s="37">
        <f t="shared" si="11"/>
        <v>1560000</v>
      </c>
      <c r="X181" s="61"/>
      <c r="Y181" s="61">
        <f t="shared" si="12"/>
        <v>1560000</v>
      </c>
      <c r="Z181" s="90">
        <v>0.01</v>
      </c>
      <c r="AA181" s="91">
        <f t="shared" si="13"/>
        <v>156</v>
      </c>
    </row>
    <row r="182" spans="1:30" x14ac:dyDescent="0.45">
      <c r="A182" s="88"/>
      <c r="B182" s="89" t="s">
        <v>60</v>
      </c>
      <c r="C182" s="37"/>
      <c r="D182" s="37">
        <v>10</v>
      </c>
      <c r="E182" s="37">
        <v>0</v>
      </c>
      <c r="F182" s="37">
        <v>0</v>
      </c>
      <c r="G182" s="37">
        <v>1</v>
      </c>
      <c r="H182" s="37">
        <f t="shared" si="10"/>
        <v>4000</v>
      </c>
      <c r="I182" s="61">
        <v>100</v>
      </c>
      <c r="J182" s="37">
        <f t="shared" si="14"/>
        <v>400000</v>
      </c>
      <c r="K182" s="61"/>
      <c r="L182" s="36"/>
      <c r="M182" s="37"/>
      <c r="N182" s="37"/>
      <c r="O182" s="37"/>
      <c r="P182" s="61"/>
      <c r="Q182" s="61"/>
      <c r="R182" s="61"/>
      <c r="S182" s="37"/>
      <c r="T182" s="61"/>
      <c r="U182" s="61"/>
      <c r="V182" s="79"/>
      <c r="W182" s="37">
        <f t="shared" si="11"/>
        <v>400000</v>
      </c>
      <c r="X182" s="61"/>
      <c r="Y182" s="61">
        <f t="shared" si="12"/>
        <v>400000</v>
      </c>
      <c r="Z182" s="90">
        <v>0.01</v>
      </c>
      <c r="AA182" s="91">
        <f t="shared" si="13"/>
        <v>40</v>
      </c>
    </row>
    <row r="183" spans="1:30" x14ac:dyDescent="0.45">
      <c r="A183" s="88"/>
      <c r="B183" s="89" t="s">
        <v>60</v>
      </c>
      <c r="C183" s="37"/>
      <c r="D183" s="37">
        <v>12</v>
      </c>
      <c r="E183" s="37">
        <v>0</v>
      </c>
      <c r="F183" s="37">
        <v>0</v>
      </c>
      <c r="G183" s="37">
        <v>1</v>
      </c>
      <c r="H183" s="37">
        <f t="shared" si="10"/>
        <v>4800</v>
      </c>
      <c r="I183" s="61">
        <v>100</v>
      </c>
      <c r="J183" s="37">
        <f t="shared" si="14"/>
        <v>480000</v>
      </c>
      <c r="K183" s="61"/>
      <c r="L183" s="36"/>
      <c r="M183" s="37"/>
      <c r="N183" s="37"/>
      <c r="O183" s="37"/>
      <c r="P183" s="61"/>
      <c r="Q183" s="61"/>
      <c r="R183" s="61"/>
      <c r="S183" s="37"/>
      <c r="T183" s="61"/>
      <c r="U183" s="61"/>
      <c r="V183" s="79"/>
      <c r="W183" s="37">
        <f t="shared" si="11"/>
        <v>480000</v>
      </c>
      <c r="X183" s="61"/>
      <c r="Y183" s="61">
        <f t="shared" si="12"/>
        <v>480000</v>
      </c>
      <c r="Z183" s="90">
        <v>0.01</v>
      </c>
      <c r="AA183" s="91">
        <f t="shared" si="13"/>
        <v>48</v>
      </c>
    </row>
    <row r="184" spans="1:30" s="48" customFormat="1" x14ac:dyDescent="0.45">
      <c r="A184" s="111"/>
      <c r="B184" s="93"/>
      <c r="C184" s="44"/>
      <c r="D184" s="44"/>
      <c r="E184" s="44"/>
      <c r="F184" s="44"/>
      <c r="G184" s="44"/>
      <c r="H184" s="44"/>
      <c r="I184" s="44"/>
      <c r="J184" s="44"/>
      <c r="K184" s="44"/>
      <c r="L184" s="43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1:30" x14ac:dyDescent="0.45">
      <c r="A185" s="59">
        <v>49</v>
      </c>
      <c r="B185" s="109" t="s">
        <v>212</v>
      </c>
      <c r="C185" s="61"/>
      <c r="D185" s="61">
        <v>0</v>
      </c>
      <c r="E185" s="61">
        <v>1</v>
      </c>
      <c r="F185" s="61">
        <v>0</v>
      </c>
      <c r="G185" s="60">
        <v>2</v>
      </c>
      <c r="H185" s="37">
        <f t="shared" si="10"/>
        <v>100</v>
      </c>
      <c r="I185" s="61">
        <v>150</v>
      </c>
      <c r="J185" s="37">
        <f t="shared" si="14"/>
        <v>15000</v>
      </c>
      <c r="K185" s="61">
        <v>1</v>
      </c>
      <c r="L185" s="61" t="s">
        <v>62</v>
      </c>
      <c r="M185" s="60" t="s">
        <v>68</v>
      </c>
      <c r="N185" s="61">
        <v>2</v>
      </c>
      <c r="O185" s="61">
        <v>72</v>
      </c>
      <c r="P185" s="61">
        <v>100</v>
      </c>
      <c r="Q185" s="61">
        <v>6800</v>
      </c>
      <c r="R185" s="61">
        <f>O185*Q185</f>
        <v>489600</v>
      </c>
      <c r="S185" s="61">
        <v>17</v>
      </c>
      <c r="T185" s="60">
        <v>79</v>
      </c>
      <c r="U185" s="61">
        <f>R185*T185/100</f>
        <v>386784</v>
      </c>
      <c r="V185" s="79">
        <f>R185-U185</f>
        <v>102816</v>
      </c>
      <c r="W185" s="37">
        <f t="shared" si="11"/>
        <v>117816</v>
      </c>
      <c r="X185" s="61"/>
      <c r="Y185" s="61">
        <f t="shared" si="12"/>
        <v>117816</v>
      </c>
      <c r="Z185" s="90">
        <v>2.0099999999999998</v>
      </c>
      <c r="AA185" s="91">
        <f t="shared" si="13"/>
        <v>2368.1016</v>
      </c>
    </row>
    <row r="186" spans="1:30" s="48" customFormat="1" x14ac:dyDescent="0.45">
      <c r="A186" s="67"/>
      <c r="B186" s="104"/>
      <c r="C186" s="44"/>
      <c r="D186" s="44"/>
      <c r="E186" s="44"/>
      <c r="F186" s="44"/>
      <c r="G186" s="43"/>
      <c r="H186" s="43"/>
      <c r="I186" s="44"/>
      <c r="J186" s="44"/>
      <c r="K186" s="44"/>
      <c r="L186" s="44"/>
      <c r="M186" s="43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1:30" x14ac:dyDescent="0.45">
      <c r="A187" s="59">
        <v>50</v>
      </c>
      <c r="B187" s="109" t="s">
        <v>60</v>
      </c>
      <c r="C187" s="61"/>
      <c r="D187" s="61">
        <v>0</v>
      </c>
      <c r="E187" s="61">
        <v>2</v>
      </c>
      <c r="F187" s="61">
        <v>0</v>
      </c>
      <c r="G187" s="60">
        <v>2</v>
      </c>
      <c r="H187" s="37">
        <f t="shared" si="10"/>
        <v>200</v>
      </c>
      <c r="I187" s="61">
        <v>150</v>
      </c>
      <c r="J187" s="37">
        <f t="shared" si="14"/>
        <v>30000</v>
      </c>
      <c r="K187" s="61">
        <v>1</v>
      </c>
      <c r="L187" s="61" t="s">
        <v>62</v>
      </c>
      <c r="M187" s="60" t="s">
        <v>193</v>
      </c>
      <c r="N187" s="61">
        <v>2</v>
      </c>
      <c r="O187" s="61">
        <v>90</v>
      </c>
      <c r="P187" s="61">
        <v>100</v>
      </c>
      <c r="Q187" s="61">
        <v>6800</v>
      </c>
      <c r="R187" s="61">
        <v>90</v>
      </c>
      <c r="S187" s="61">
        <v>11</v>
      </c>
      <c r="T187" s="60">
        <v>34</v>
      </c>
      <c r="U187" s="61">
        <f>R187*T187/100</f>
        <v>30.6</v>
      </c>
      <c r="V187" s="79">
        <f>R187-U187</f>
        <v>59.4</v>
      </c>
      <c r="W187" s="37">
        <f t="shared" si="11"/>
        <v>30059.4</v>
      </c>
      <c r="X187" s="61"/>
      <c r="Y187" s="61">
        <f t="shared" si="12"/>
        <v>30059.4</v>
      </c>
      <c r="Z187" s="90">
        <v>4.01</v>
      </c>
      <c r="AA187" s="91">
        <f t="shared" si="13"/>
        <v>1205.38194</v>
      </c>
    </row>
    <row r="188" spans="1:30" s="48" customFormat="1" x14ac:dyDescent="0.45">
      <c r="A188" s="67"/>
      <c r="B188" s="104"/>
      <c r="C188" s="44"/>
      <c r="D188" s="43"/>
      <c r="E188" s="43"/>
      <c r="F188" s="44"/>
      <c r="G188" s="44"/>
      <c r="H188" s="44"/>
      <c r="I188" s="44"/>
      <c r="J188" s="44"/>
      <c r="K188" s="44"/>
      <c r="L188" s="44"/>
      <c r="M188" s="43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102"/>
      <c r="AC188" s="102"/>
      <c r="AD188" s="103"/>
    </row>
    <row r="189" spans="1:30" s="100" customFormat="1" x14ac:dyDescent="0.45">
      <c r="A189" s="96">
        <v>51</v>
      </c>
      <c r="B189" s="97" t="s">
        <v>23</v>
      </c>
      <c r="C189" s="78">
        <v>15900</v>
      </c>
      <c r="D189" s="78">
        <v>2</v>
      </c>
      <c r="E189" s="78">
        <v>1</v>
      </c>
      <c r="F189" s="78">
        <v>38</v>
      </c>
      <c r="G189" s="78">
        <v>2</v>
      </c>
      <c r="H189" s="78">
        <f t="shared" si="10"/>
        <v>938</v>
      </c>
      <c r="I189" s="78">
        <v>100</v>
      </c>
      <c r="J189" s="78">
        <f>H189*I189</f>
        <v>93800</v>
      </c>
      <c r="K189" s="78"/>
      <c r="L189" s="77"/>
      <c r="M189" s="78"/>
      <c r="N189" s="78"/>
      <c r="O189" s="78"/>
      <c r="P189" s="78"/>
      <c r="Q189" s="78"/>
      <c r="R189" s="78"/>
      <c r="S189" s="78"/>
      <c r="T189" s="78"/>
      <c r="U189" s="78"/>
      <c r="V189" s="121"/>
      <c r="W189" s="78"/>
      <c r="X189" s="78"/>
      <c r="Y189" s="78"/>
      <c r="Z189" s="98"/>
      <c r="AA189" s="99"/>
    </row>
    <row r="190" spans="1:30" s="48" customFormat="1" x14ac:dyDescent="0.45">
      <c r="A190" s="111"/>
      <c r="B190" s="93"/>
      <c r="C190" s="44"/>
      <c r="D190" s="44"/>
      <c r="E190" s="44"/>
      <c r="F190" s="44"/>
      <c r="G190" s="44"/>
      <c r="H190" s="44"/>
      <c r="I190" s="44"/>
      <c r="J190" s="44"/>
      <c r="K190" s="44"/>
      <c r="L190" s="43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1:30" x14ac:dyDescent="0.45">
      <c r="A191" s="88">
        <v>52</v>
      </c>
      <c r="B191" s="89" t="s">
        <v>60</v>
      </c>
      <c r="C191" s="37"/>
      <c r="D191" s="37">
        <v>0</v>
      </c>
      <c r="E191" s="37">
        <v>2</v>
      </c>
      <c r="F191" s="37">
        <v>0</v>
      </c>
      <c r="G191" s="37">
        <v>2</v>
      </c>
      <c r="H191" s="37">
        <f t="shared" si="10"/>
        <v>200</v>
      </c>
      <c r="I191" s="61">
        <v>150</v>
      </c>
      <c r="J191" s="37">
        <f>H191*I191</f>
        <v>30000</v>
      </c>
      <c r="K191" s="61">
        <v>1</v>
      </c>
      <c r="L191" s="36" t="s">
        <v>62</v>
      </c>
      <c r="M191" s="37" t="s">
        <v>68</v>
      </c>
      <c r="N191" s="37">
        <v>2</v>
      </c>
      <c r="O191" s="37">
        <v>42</v>
      </c>
      <c r="P191" s="61">
        <v>100</v>
      </c>
      <c r="Q191" s="61">
        <v>6800</v>
      </c>
      <c r="R191" s="61">
        <f>O191*Q191</f>
        <v>285600</v>
      </c>
      <c r="S191" s="37">
        <v>11</v>
      </c>
      <c r="T191" s="61">
        <v>34</v>
      </c>
      <c r="U191" s="61">
        <f>R191*T191/100</f>
        <v>97104</v>
      </c>
      <c r="V191" s="79">
        <f>R191-U191</f>
        <v>188496</v>
      </c>
      <c r="W191" s="37">
        <f t="shared" si="11"/>
        <v>218496</v>
      </c>
      <c r="X191" s="61"/>
      <c r="Y191" s="61">
        <f t="shared" si="12"/>
        <v>218496</v>
      </c>
      <c r="Z191" s="90">
        <v>0.02</v>
      </c>
      <c r="AA191" s="91">
        <f t="shared" si="13"/>
        <v>43.699199999999998</v>
      </c>
    </row>
    <row r="192" spans="1:30" x14ac:dyDescent="0.45">
      <c r="A192" s="88"/>
      <c r="B192" s="89" t="s">
        <v>60</v>
      </c>
      <c r="C192" s="37"/>
      <c r="D192" s="37">
        <v>5</v>
      </c>
      <c r="E192" s="37">
        <v>0</v>
      </c>
      <c r="F192" s="37">
        <v>0</v>
      </c>
      <c r="G192" s="37">
        <v>1</v>
      </c>
      <c r="H192" s="37">
        <f t="shared" si="10"/>
        <v>2000</v>
      </c>
      <c r="I192" s="61">
        <v>100</v>
      </c>
      <c r="J192" s="37">
        <f>H192*I192</f>
        <v>200000</v>
      </c>
      <c r="K192" s="61"/>
      <c r="L192" s="36"/>
      <c r="M192" s="37"/>
      <c r="N192" s="37"/>
      <c r="O192" s="37"/>
      <c r="P192" s="61"/>
      <c r="Q192" s="61"/>
      <c r="R192" s="61"/>
      <c r="S192" s="37"/>
      <c r="T192" s="61"/>
      <c r="U192" s="61"/>
      <c r="V192" s="79"/>
      <c r="W192" s="37">
        <f t="shared" si="11"/>
        <v>200000</v>
      </c>
      <c r="X192" s="61"/>
      <c r="Y192" s="61">
        <f t="shared" si="12"/>
        <v>200000</v>
      </c>
      <c r="Z192" s="90">
        <v>0.01</v>
      </c>
      <c r="AA192" s="91">
        <f t="shared" si="13"/>
        <v>20</v>
      </c>
    </row>
    <row r="193" spans="1:27" s="48" customFormat="1" x14ac:dyDescent="0.45">
      <c r="A193" s="111"/>
      <c r="B193" s="93"/>
      <c r="C193" s="44"/>
      <c r="D193" s="44"/>
      <c r="E193" s="44"/>
      <c r="F193" s="44"/>
      <c r="G193" s="44"/>
      <c r="H193" s="44"/>
      <c r="I193" s="44"/>
      <c r="J193" s="44"/>
      <c r="K193" s="44"/>
      <c r="L193" s="43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1:27" x14ac:dyDescent="0.45">
      <c r="A194" s="88">
        <v>53</v>
      </c>
      <c r="B194" s="89" t="s">
        <v>60</v>
      </c>
      <c r="C194" s="37"/>
      <c r="D194" s="37">
        <v>0</v>
      </c>
      <c r="E194" s="37">
        <v>2</v>
      </c>
      <c r="F194" s="37">
        <v>0</v>
      </c>
      <c r="G194" s="37">
        <v>2</v>
      </c>
      <c r="H194" s="37">
        <f t="shared" si="10"/>
        <v>200</v>
      </c>
      <c r="I194" s="61">
        <v>150</v>
      </c>
      <c r="J194" s="37">
        <f>H194*I194</f>
        <v>30000</v>
      </c>
      <c r="K194" s="61">
        <v>1</v>
      </c>
      <c r="L194" s="36" t="s">
        <v>62</v>
      </c>
      <c r="M194" s="37" t="s">
        <v>63</v>
      </c>
      <c r="N194" s="37">
        <v>2</v>
      </c>
      <c r="O194" s="37">
        <v>24</v>
      </c>
      <c r="P194" s="61">
        <v>100</v>
      </c>
      <c r="Q194" s="61">
        <v>6800</v>
      </c>
      <c r="R194" s="61">
        <f>O194*Q194</f>
        <v>163200</v>
      </c>
      <c r="S194" s="37">
        <v>21</v>
      </c>
      <c r="T194" s="61">
        <v>32</v>
      </c>
      <c r="U194" s="61">
        <f>R194*T194/100</f>
        <v>52224</v>
      </c>
      <c r="V194" s="79">
        <f>R194-U194</f>
        <v>110976</v>
      </c>
      <c r="W194" s="37">
        <f t="shared" si="11"/>
        <v>140976</v>
      </c>
      <c r="X194" s="61"/>
      <c r="Y194" s="61">
        <f t="shared" si="12"/>
        <v>140976</v>
      </c>
      <c r="Z194" s="90">
        <v>0.02</v>
      </c>
      <c r="AA194" s="91">
        <f t="shared" si="13"/>
        <v>28.1952</v>
      </c>
    </row>
    <row r="195" spans="1:27" s="48" customFormat="1" x14ac:dyDescent="0.45">
      <c r="A195" s="111"/>
      <c r="B195" s="93"/>
      <c r="C195" s="44"/>
      <c r="D195" s="44"/>
      <c r="E195" s="44"/>
      <c r="F195" s="44"/>
      <c r="G195" s="44"/>
      <c r="H195" s="44"/>
      <c r="I195" s="44"/>
      <c r="J195" s="44"/>
      <c r="K195" s="44"/>
      <c r="L195" s="43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1:27" x14ac:dyDescent="0.45">
      <c r="A196" s="88">
        <v>54</v>
      </c>
      <c r="B196" s="89" t="s">
        <v>60</v>
      </c>
      <c r="C196" s="37"/>
      <c r="D196" s="37">
        <v>0</v>
      </c>
      <c r="E196" s="37">
        <v>1</v>
      </c>
      <c r="F196" s="37">
        <v>0</v>
      </c>
      <c r="G196" s="37">
        <v>2</v>
      </c>
      <c r="H196" s="37">
        <f t="shared" si="10"/>
        <v>100</v>
      </c>
      <c r="I196" s="61">
        <v>150</v>
      </c>
      <c r="J196" s="37">
        <f>H196*I196</f>
        <v>15000</v>
      </c>
      <c r="K196" s="61">
        <v>1</v>
      </c>
      <c r="L196" s="36" t="s">
        <v>62</v>
      </c>
      <c r="M196" s="37" t="s">
        <v>68</v>
      </c>
      <c r="N196" s="37">
        <v>2</v>
      </c>
      <c r="O196" s="37">
        <v>157.5</v>
      </c>
      <c r="P196" s="61">
        <v>100</v>
      </c>
      <c r="Q196" s="61">
        <v>6800</v>
      </c>
      <c r="R196" s="61">
        <f>O196*Q196</f>
        <v>1071000</v>
      </c>
      <c r="S196" s="37">
        <v>19</v>
      </c>
      <c r="T196" s="61">
        <v>93</v>
      </c>
      <c r="U196" s="61">
        <f>R196*T196/100</f>
        <v>996030</v>
      </c>
      <c r="V196" s="79">
        <f>R196-U196</f>
        <v>74970</v>
      </c>
      <c r="W196" s="37">
        <f t="shared" si="11"/>
        <v>89970</v>
      </c>
      <c r="X196" s="61"/>
      <c r="Y196" s="61">
        <f t="shared" si="12"/>
        <v>89970</v>
      </c>
      <c r="Z196" s="90">
        <v>0.02</v>
      </c>
      <c r="AA196" s="91">
        <f t="shared" si="13"/>
        <v>17.994</v>
      </c>
    </row>
    <row r="197" spans="1:27" s="48" customFormat="1" x14ac:dyDescent="0.45">
      <c r="A197" s="111"/>
      <c r="B197" s="93"/>
      <c r="C197" s="44"/>
      <c r="D197" s="44"/>
      <c r="E197" s="44"/>
      <c r="F197" s="44"/>
      <c r="G197" s="44"/>
      <c r="H197" s="44"/>
      <c r="I197" s="44"/>
      <c r="J197" s="44"/>
      <c r="K197" s="44"/>
      <c r="L197" s="43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</row>
    <row r="198" spans="1:27" x14ac:dyDescent="0.45">
      <c r="A198" s="88">
        <v>55</v>
      </c>
      <c r="B198" s="89" t="s">
        <v>60</v>
      </c>
      <c r="C198" s="37"/>
      <c r="D198" s="37">
        <v>0</v>
      </c>
      <c r="E198" s="37">
        <v>1</v>
      </c>
      <c r="F198" s="37">
        <v>0</v>
      </c>
      <c r="G198" s="37">
        <v>2</v>
      </c>
      <c r="H198" s="37">
        <f t="shared" si="10"/>
        <v>100</v>
      </c>
      <c r="I198" s="61">
        <v>150</v>
      </c>
      <c r="J198" s="37">
        <f>H198*I198</f>
        <v>15000</v>
      </c>
      <c r="K198" s="61">
        <v>1</v>
      </c>
      <c r="L198" s="36" t="s">
        <v>62</v>
      </c>
      <c r="M198" s="37" t="s">
        <v>68</v>
      </c>
      <c r="N198" s="37">
        <v>2</v>
      </c>
      <c r="O198" s="37">
        <v>75</v>
      </c>
      <c r="P198" s="61">
        <v>100</v>
      </c>
      <c r="Q198" s="61">
        <v>6800</v>
      </c>
      <c r="R198" s="61">
        <f>O198*Q198</f>
        <v>510000</v>
      </c>
      <c r="S198" s="37">
        <v>21</v>
      </c>
      <c r="T198" s="61">
        <v>93</v>
      </c>
      <c r="U198" s="61">
        <f>R198*T198/100</f>
        <v>474300</v>
      </c>
      <c r="V198" s="79">
        <f>R198-U198</f>
        <v>35700</v>
      </c>
      <c r="W198" s="37">
        <f t="shared" si="11"/>
        <v>50700</v>
      </c>
      <c r="X198" s="61"/>
      <c r="Y198" s="61">
        <f t="shared" si="12"/>
        <v>50700</v>
      </c>
      <c r="Z198" s="90">
        <v>0.02</v>
      </c>
      <c r="AA198" s="91">
        <f t="shared" si="13"/>
        <v>10.14</v>
      </c>
    </row>
    <row r="199" spans="1:27" s="48" customFormat="1" x14ac:dyDescent="0.45">
      <c r="A199" s="111"/>
      <c r="B199" s="93"/>
      <c r="C199" s="44"/>
      <c r="D199" s="44"/>
      <c r="E199" s="44"/>
      <c r="F199" s="44"/>
      <c r="G199" s="44"/>
      <c r="H199" s="44"/>
      <c r="I199" s="44"/>
      <c r="J199" s="44"/>
      <c r="K199" s="44"/>
      <c r="L199" s="43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1:27" x14ac:dyDescent="0.45">
      <c r="A200" s="88">
        <v>56</v>
      </c>
      <c r="B200" s="89" t="s">
        <v>60</v>
      </c>
      <c r="C200" s="37"/>
      <c r="D200" s="37">
        <v>1</v>
      </c>
      <c r="E200" s="37">
        <v>0</v>
      </c>
      <c r="F200" s="37">
        <v>0</v>
      </c>
      <c r="G200" s="37">
        <v>2</v>
      </c>
      <c r="H200" s="37">
        <f t="shared" si="10"/>
        <v>400</v>
      </c>
      <c r="I200" s="61">
        <v>150</v>
      </c>
      <c r="J200" s="37">
        <f>H200*I200</f>
        <v>60000</v>
      </c>
      <c r="K200" s="61">
        <v>1</v>
      </c>
      <c r="L200" s="36" t="s">
        <v>62</v>
      </c>
      <c r="M200" s="37" t="s">
        <v>68</v>
      </c>
      <c r="N200" s="37">
        <v>2</v>
      </c>
      <c r="O200" s="37">
        <v>60</v>
      </c>
      <c r="P200" s="61">
        <v>100</v>
      </c>
      <c r="Q200" s="61">
        <v>6800</v>
      </c>
      <c r="R200" s="61">
        <f>O200*Q200</f>
        <v>408000</v>
      </c>
      <c r="S200" s="37">
        <v>32</v>
      </c>
      <c r="T200" s="61">
        <v>93</v>
      </c>
      <c r="U200" s="61">
        <f>R200*T200/100</f>
        <v>379440</v>
      </c>
      <c r="V200" s="79">
        <f>R200-U200</f>
        <v>28560</v>
      </c>
      <c r="W200" s="37">
        <f t="shared" si="11"/>
        <v>88560</v>
      </c>
      <c r="X200" s="61"/>
      <c r="Y200" s="61">
        <f t="shared" si="12"/>
        <v>88560</v>
      </c>
      <c r="Z200" s="90">
        <v>0.02</v>
      </c>
      <c r="AA200" s="91">
        <f t="shared" si="13"/>
        <v>17.712</v>
      </c>
    </row>
    <row r="201" spans="1:27" x14ac:dyDescent="0.45">
      <c r="A201" s="88"/>
      <c r="B201" s="89" t="s">
        <v>60</v>
      </c>
      <c r="C201" s="37"/>
      <c r="D201" s="37">
        <v>24</v>
      </c>
      <c r="E201" s="37">
        <v>0</v>
      </c>
      <c r="F201" s="37">
        <v>0</v>
      </c>
      <c r="G201" s="37">
        <v>1</v>
      </c>
      <c r="H201" s="37">
        <f t="shared" si="10"/>
        <v>9600</v>
      </c>
      <c r="I201" s="61">
        <v>100</v>
      </c>
      <c r="J201" s="37">
        <f>H201*I201</f>
        <v>960000</v>
      </c>
      <c r="K201" s="61"/>
      <c r="L201" s="36"/>
      <c r="M201" s="37"/>
      <c r="N201" s="37"/>
      <c r="O201" s="37"/>
      <c r="P201" s="61"/>
      <c r="Q201" s="61"/>
      <c r="R201" s="61"/>
      <c r="S201" s="37"/>
      <c r="T201" s="61"/>
      <c r="U201" s="61"/>
      <c r="V201" s="79"/>
      <c r="W201" s="37">
        <f t="shared" si="11"/>
        <v>960000</v>
      </c>
      <c r="X201" s="61"/>
      <c r="Y201" s="61">
        <f t="shared" si="12"/>
        <v>960000</v>
      </c>
      <c r="Z201" s="90">
        <v>0.01</v>
      </c>
      <c r="AA201" s="91">
        <f t="shared" si="13"/>
        <v>96</v>
      </c>
    </row>
    <row r="202" spans="1:27" s="48" customFormat="1" x14ac:dyDescent="0.45">
      <c r="A202" s="111"/>
      <c r="B202" s="93"/>
      <c r="C202" s="44"/>
      <c r="D202" s="44"/>
      <c r="E202" s="44"/>
      <c r="F202" s="44"/>
      <c r="G202" s="44"/>
      <c r="H202" s="44"/>
      <c r="I202" s="44"/>
      <c r="J202" s="44"/>
      <c r="K202" s="44"/>
      <c r="L202" s="43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1:27" x14ac:dyDescent="0.45">
      <c r="A203" s="88">
        <v>57</v>
      </c>
      <c r="B203" s="89" t="s">
        <v>60</v>
      </c>
      <c r="C203" s="37"/>
      <c r="D203" s="37">
        <v>0</v>
      </c>
      <c r="E203" s="37">
        <v>2</v>
      </c>
      <c r="F203" s="37">
        <v>0</v>
      </c>
      <c r="G203" s="37">
        <v>2</v>
      </c>
      <c r="H203" s="37">
        <f t="shared" si="10"/>
        <v>200</v>
      </c>
      <c r="I203" s="61">
        <v>150</v>
      </c>
      <c r="J203" s="37">
        <f>H203*I203</f>
        <v>30000</v>
      </c>
      <c r="K203" s="61">
        <v>1</v>
      </c>
      <c r="L203" s="36" t="s">
        <v>62</v>
      </c>
      <c r="M203" s="37" t="s">
        <v>68</v>
      </c>
      <c r="N203" s="37">
        <v>2</v>
      </c>
      <c r="O203" s="37">
        <v>105</v>
      </c>
      <c r="P203" s="61">
        <v>100</v>
      </c>
      <c r="Q203" s="61">
        <v>6800</v>
      </c>
      <c r="R203" s="61">
        <f>O203*Q203</f>
        <v>714000</v>
      </c>
      <c r="S203" s="37">
        <v>16</v>
      </c>
      <c r="T203" s="61">
        <v>72</v>
      </c>
      <c r="U203" s="61">
        <f>R203*T203/100</f>
        <v>514080</v>
      </c>
      <c r="V203" s="79">
        <f>R203-U203</f>
        <v>199920</v>
      </c>
      <c r="W203" s="37">
        <f t="shared" si="11"/>
        <v>229920</v>
      </c>
      <c r="X203" s="61"/>
      <c r="Y203" s="61">
        <f t="shared" si="12"/>
        <v>229920</v>
      </c>
      <c r="Z203" s="90">
        <v>0.02</v>
      </c>
      <c r="AA203" s="91">
        <f t="shared" si="13"/>
        <v>45.984000000000009</v>
      </c>
    </row>
    <row r="204" spans="1:27" x14ac:dyDescent="0.45">
      <c r="A204" s="88"/>
      <c r="B204" s="89" t="s">
        <v>60</v>
      </c>
      <c r="C204" s="37"/>
      <c r="D204" s="37">
        <v>17</v>
      </c>
      <c r="E204" s="37">
        <v>0</v>
      </c>
      <c r="F204" s="37">
        <v>0</v>
      </c>
      <c r="G204" s="37">
        <v>1</v>
      </c>
      <c r="H204" s="37">
        <f t="shared" ref="H204:H237" si="15">+(D204*400)+E204*100+F204</f>
        <v>6800</v>
      </c>
      <c r="I204" s="61">
        <v>100</v>
      </c>
      <c r="J204" s="37">
        <f>H204*I204</f>
        <v>680000</v>
      </c>
      <c r="K204" s="61"/>
      <c r="L204" s="36"/>
      <c r="M204" s="37"/>
      <c r="N204" s="37"/>
      <c r="O204" s="37"/>
      <c r="P204" s="61"/>
      <c r="Q204" s="61"/>
      <c r="R204" s="61"/>
      <c r="S204" s="37"/>
      <c r="T204" s="61"/>
      <c r="U204" s="61"/>
      <c r="V204" s="79"/>
      <c r="W204" s="37">
        <f t="shared" ref="W204:W237" si="16">V204+J204</f>
        <v>680000</v>
      </c>
      <c r="X204" s="61"/>
      <c r="Y204" s="61">
        <f t="shared" ref="Y204:Y237" si="17">W204</f>
        <v>680000</v>
      </c>
      <c r="Z204" s="90">
        <v>0.01</v>
      </c>
      <c r="AA204" s="91">
        <f t="shared" ref="AA204:AA237" si="18">Y204*Z204/100</f>
        <v>68</v>
      </c>
    </row>
    <row r="205" spans="1:27" s="48" customFormat="1" x14ac:dyDescent="0.45">
      <c r="A205" s="111"/>
      <c r="B205" s="93"/>
      <c r="C205" s="44"/>
      <c r="D205" s="44"/>
      <c r="E205" s="44"/>
      <c r="F205" s="44"/>
      <c r="G205" s="44"/>
      <c r="H205" s="44"/>
      <c r="I205" s="44"/>
      <c r="J205" s="44"/>
      <c r="K205" s="44"/>
      <c r="L205" s="43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1:27" x14ac:dyDescent="0.45">
      <c r="A206" s="88">
        <v>58</v>
      </c>
      <c r="B206" s="89" t="s">
        <v>60</v>
      </c>
      <c r="C206" s="37"/>
      <c r="D206" s="37">
        <v>1</v>
      </c>
      <c r="E206" s="37">
        <v>0</v>
      </c>
      <c r="F206" s="37">
        <v>0</v>
      </c>
      <c r="G206" s="37">
        <v>2</v>
      </c>
      <c r="H206" s="37">
        <f t="shared" si="15"/>
        <v>400</v>
      </c>
      <c r="I206" s="61">
        <v>150</v>
      </c>
      <c r="J206" s="37">
        <f>H206*I206</f>
        <v>60000</v>
      </c>
      <c r="K206" s="61">
        <v>1</v>
      </c>
      <c r="L206" s="36" t="s">
        <v>62</v>
      </c>
      <c r="M206" s="37" t="s">
        <v>68</v>
      </c>
      <c r="N206" s="37">
        <v>2</v>
      </c>
      <c r="O206" s="37">
        <v>102</v>
      </c>
      <c r="P206" s="61">
        <v>100</v>
      </c>
      <c r="Q206" s="61">
        <v>6800</v>
      </c>
      <c r="R206" s="61">
        <f>O206*Q206</f>
        <v>693600</v>
      </c>
      <c r="S206" s="37">
        <v>36</v>
      </c>
      <c r="T206" s="61">
        <v>93</v>
      </c>
      <c r="U206" s="61">
        <f t="shared" ref="U206:U235" si="19">R206*T206/100</f>
        <v>645048</v>
      </c>
      <c r="V206" s="79">
        <f t="shared" ref="V206:V235" si="20">R206-U206</f>
        <v>48552</v>
      </c>
      <c r="W206" s="37">
        <f t="shared" si="16"/>
        <v>108552</v>
      </c>
      <c r="X206" s="61"/>
      <c r="Y206" s="61">
        <f t="shared" si="17"/>
        <v>108552</v>
      </c>
      <c r="Z206" s="90">
        <v>0.02</v>
      </c>
      <c r="AA206" s="91">
        <f t="shared" si="18"/>
        <v>21.7104</v>
      </c>
    </row>
    <row r="207" spans="1:27" x14ac:dyDescent="0.45">
      <c r="A207" s="88"/>
      <c r="B207" s="89" t="s">
        <v>60</v>
      </c>
      <c r="C207" s="37"/>
      <c r="D207" s="37">
        <v>1</v>
      </c>
      <c r="E207" s="37">
        <v>0</v>
      </c>
      <c r="F207" s="37">
        <v>0</v>
      </c>
      <c r="G207" s="37">
        <v>2</v>
      </c>
      <c r="H207" s="37">
        <f t="shared" si="15"/>
        <v>400</v>
      </c>
      <c r="I207" s="61">
        <v>150</v>
      </c>
      <c r="J207" s="37">
        <f>H207*I207</f>
        <v>60000</v>
      </c>
      <c r="K207" s="61">
        <v>1</v>
      </c>
      <c r="L207" s="36" t="s">
        <v>62</v>
      </c>
      <c r="M207" s="37" t="s">
        <v>68</v>
      </c>
      <c r="N207" s="37">
        <v>2</v>
      </c>
      <c r="O207" s="37">
        <v>102</v>
      </c>
      <c r="P207" s="61">
        <v>100</v>
      </c>
      <c r="Q207" s="61">
        <v>6800</v>
      </c>
      <c r="R207" s="61">
        <f>O207*Q207</f>
        <v>693600</v>
      </c>
      <c r="S207" s="37">
        <v>36</v>
      </c>
      <c r="T207" s="61">
        <v>93</v>
      </c>
      <c r="U207" s="61">
        <f t="shared" si="19"/>
        <v>645048</v>
      </c>
      <c r="V207" s="79">
        <f t="shared" si="20"/>
        <v>48552</v>
      </c>
      <c r="W207" s="37">
        <f t="shared" si="16"/>
        <v>108552</v>
      </c>
      <c r="X207" s="61"/>
      <c r="Y207" s="61">
        <f t="shared" si="17"/>
        <v>108552</v>
      </c>
      <c r="Z207" s="90">
        <v>0.02</v>
      </c>
      <c r="AA207" s="91">
        <f t="shared" si="18"/>
        <v>21.7104</v>
      </c>
    </row>
    <row r="208" spans="1:27" x14ac:dyDescent="0.45">
      <c r="A208" s="88"/>
      <c r="B208" s="89" t="s">
        <v>60</v>
      </c>
      <c r="C208" s="37"/>
      <c r="D208" s="37">
        <v>10</v>
      </c>
      <c r="E208" s="37">
        <v>0</v>
      </c>
      <c r="F208" s="37">
        <v>0</v>
      </c>
      <c r="G208" s="37">
        <v>1</v>
      </c>
      <c r="H208" s="37">
        <f t="shared" si="15"/>
        <v>4000</v>
      </c>
      <c r="I208" s="61">
        <v>100</v>
      </c>
      <c r="J208" s="37">
        <f>H208*I208</f>
        <v>400000</v>
      </c>
      <c r="K208" s="61"/>
      <c r="L208" s="36"/>
      <c r="M208" s="37"/>
      <c r="N208" s="37"/>
      <c r="O208" s="37"/>
      <c r="P208" s="61"/>
      <c r="Q208" s="61"/>
      <c r="R208" s="61"/>
      <c r="S208" s="37"/>
      <c r="T208" s="61"/>
      <c r="U208" s="61"/>
      <c r="V208" s="79"/>
      <c r="W208" s="37">
        <f t="shared" si="16"/>
        <v>400000</v>
      </c>
      <c r="X208" s="61"/>
      <c r="Y208" s="61">
        <f t="shared" si="17"/>
        <v>400000</v>
      </c>
      <c r="Z208" s="90">
        <v>0.01</v>
      </c>
      <c r="AA208" s="91">
        <f t="shared" si="18"/>
        <v>40</v>
      </c>
    </row>
    <row r="209" spans="1:27" x14ac:dyDescent="0.45">
      <c r="A209" s="88"/>
      <c r="B209" s="89" t="s">
        <v>60</v>
      </c>
      <c r="C209" s="37"/>
      <c r="D209" s="37">
        <v>8</v>
      </c>
      <c r="E209" s="37">
        <v>0</v>
      </c>
      <c r="F209" s="37">
        <v>0</v>
      </c>
      <c r="G209" s="37">
        <v>1</v>
      </c>
      <c r="H209" s="37">
        <f t="shared" si="15"/>
        <v>3200</v>
      </c>
      <c r="I209" s="61">
        <v>100</v>
      </c>
      <c r="J209" s="37">
        <f>H209*I209</f>
        <v>320000</v>
      </c>
      <c r="K209" s="61"/>
      <c r="L209" s="36"/>
      <c r="M209" s="37"/>
      <c r="N209" s="37"/>
      <c r="O209" s="37"/>
      <c r="P209" s="61"/>
      <c r="Q209" s="61"/>
      <c r="R209" s="61"/>
      <c r="S209" s="37"/>
      <c r="T209" s="61"/>
      <c r="U209" s="61"/>
      <c r="V209" s="79"/>
      <c r="W209" s="37">
        <f t="shared" si="16"/>
        <v>320000</v>
      </c>
      <c r="X209" s="61"/>
      <c r="Y209" s="61">
        <f t="shared" si="17"/>
        <v>320000</v>
      </c>
      <c r="Z209" s="90">
        <v>0.01</v>
      </c>
      <c r="AA209" s="91">
        <f t="shared" si="18"/>
        <v>32</v>
      </c>
    </row>
    <row r="210" spans="1:27" s="48" customFormat="1" x14ac:dyDescent="0.45">
      <c r="A210" s="111"/>
      <c r="B210" s="93"/>
      <c r="C210" s="44"/>
      <c r="D210" s="44"/>
      <c r="E210" s="44"/>
      <c r="F210" s="44"/>
      <c r="G210" s="44"/>
      <c r="H210" s="44"/>
      <c r="I210" s="44"/>
      <c r="J210" s="44"/>
      <c r="K210" s="44"/>
      <c r="L210" s="43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1:27" x14ac:dyDescent="0.45">
      <c r="A211" s="88">
        <v>59</v>
      </c>
      <c r="B211" s="89" t="s">
        <v>60</v>
      </c>
      <c r="C211" s="37"/>
      <c r="D211" s="37">
        <v>1</v>
      </c>
      <c r="E211" s="37">
        <v>0</v>
      </c>
      <c r="F211" s="37">
        <v>0</v>
      </c>
      <c r="G211" s="37">
        <v>2</v>
      </c>
      <c r="H211" s="37">
        <f t="shared" si="15"/>
        <v>400</v>
      </c>
      <c r="I211" s="61">
        <v>150</v>
      </c>
      <c r="J211" s="37">
        <f>H211*I211</f>
        <v>60000</v>
      </c>
      <c r="K211" s="61">
        <v>1</v>
      </c>
      <c r="L211" s="36" t="s">
        <v>15</v>
      </c>
      <c r="M211" s="37" t="s">
        <v>68</v>
      </c>
      <c r="N211" s="37">
        <v>2</v>
      </c>
      <c r="O211" s="37">
        <v>108</v>
      </c>
      <c r="P211" s="61">
        <v>100</v>
      </c>
      <c r="Q211" s="61">
        <v>6800</v>
      </c>
      <c r="R211" s="61">
        <f>O211*Q211</f>
        <v>734400</v>
      </c>
      <c r="S211" s="37">
        <v>46</v>
      </c>
      <c r="T211" s="61">
        <v>93</v>
      </c>
      <c r="U211" s="61">
        <f t="shared" si="19"/>
        <v>682992</v>
      </c>
      <c r="V211" s="79">
        <f t="shared" si="20"/>
        <v>51408</v>
      </c>
      <c r="W211" s="37">
        <f t="shared" si="16"/>
        <v>111408</v>
      </c>
      <c r="X211" s="61"/>
      <c r="Y211" s="61">
        <f t="shared" si="17"/>
        <v>111408</v>
      </c>
      <c r="Z211" s="90">
        <v>0.02</v>
      </c>
      <c r="AA211" s="91">
        <f t="shared" si="18"/>
        <v>22.281599999999997</v>
      </c>
    </row>
    <row r="212" spans="1:27" x14ac:dyDescent="0.45">
      <c r="A212" s="88"/>
      <c r="B212" s="89"/>
      <c r="C212" s="37"/>
      <c r="D212" s="37"/>
      <c r="E212" s="37"/>
      <c r="F212" s="37"/>
      <c r="G212" s="37"/>
      <c r="H212" s="37">
        <f t="shared" si="15"/>
        <v>0</v>
      </c>
      <c r="I212" s="61"/>
      <c r="J212" s="37"/>
      <c r="K212" s="61"/>
      <c r="L212" s="36"/>
      <c r="M212" s="37" t="s">
        <v>68</v>
      </c>
      <c r="N212" s="37">
        <v>2</v>
      </c>
      <c r="O212" s="37">
        <v>108</v>
      </c>
      <c r="P212" s="61">
        <v>100</v>
      </c>
      <c r="Q212" s="61">
        <v>6800</v>
      </c>
      <c r="R212" s="61">
        <f>O212*Q212</f>
        <v>734400</v>
      </c>
      <c r="S212" s="37">
        <v>46</v>
      </c>
      <c r="T212" s="61">
        <v>93</v>
      </c>
      <c r="U212" s="61">
        <f t="shared" si="19"/>
        <v>682992</v>
      </c>
      <c r="V212" s="79">
        <f t="shared" si="20"/>
        <v>51408</v>
      </c>
      <c r="W212" s="37">
        <f t="shared" si="16"/>
        <v>51408</v>
      </c>
      <c r="X212" s="61"/>
      <c r="Y212" s="61">
        <f t="shared" si="17"/>
        <v>51408</v>
      </c>
      <c r="Z212" s="90">
        <v>0.02</v>
      </c>
      <c r="AA212" s="91">
        <f t="shared" si="18"/>
        <v>10.281600000000001</v>
      </c>
    </row>
    <row r="213" spans="1:27" x14ac:dyDescent="0.45">
      <c r="A213" s="88"/>
      <c r="B213" s="89" t="s">
        <v>60</v>
      </c>
      <c r="C213" s="37"/>
      <c r="D213" s="37">
        <v>25</v>
      </c>
      <c r="E213" s="37">
        <v>0</v>
      </c>
      <c r="F213" s="37">
        <v>0</v>
      </c>
      <c r="G213" s="37">
        <v>1</v>
      </c>
      <c r="H213" s="37">
        <f t="shared" si="15"/>
        <v>10000</v>
      </c>
      <c r="I213" s="61">
        <v>100</v>
      </c>
      <c r="J213" s="37">
        <f>H213*I213</f>
        <v>1000000</v>
      </c>
      <c r="K213" s="61"/>
      <c r="L213" s="36"/>
      <c r="M213" s="37"/>
      <c r="N213" s="37"/>
      <c r="O213" s="37"/>
      <c r="P213" s="61"/>
      <c r="Q213" s="61"/>
      <c r="R213" s="61"/>
      <c r="S213" s="37"/>
      <c r="T213" s="61"/>
      <c r="U213" s="61"/>
      <c r="V213" s="79"/>
      <c r="W213" s="37">
        <f t="shared" si="16"/>
        <v>1000000</v>
      </c>
      <c r="X213" s="61"/>
      <c r="Y213" s="61">
        <f t="shared" si="17"/>
        <v>1000000</v>
      </c>
      <c r="Z213" s="90">
        <v>0.01</v>
      </c>
      <c r="AA213" s="91">
        <f t="shared" si="18"/>
        <v>100</v>
      </c>
    </row>
    <row r="214" spans="1:27" x14ac:dyDescent="0.45">
      <c r="A214" s="88"/>
      <c r="B214" s="89" t="s">
        <v>60</v>
      </c>
      <c r="C214" s="37"/>
      <c r="D214" s="37">
        <v>8</v>
      </c>
      <c r="E214" s="37">
        <v>0</v>
      </c>
      <c r="F214" s="37">
        <v>0</v>
      </c>
      <c r="G214" s="37">
        <v>1</v>
      </c>
      <c r="H214" s="37">
        <f t="shared" si="15"/>
        <v>3200</v>
      </c>
      <c r="I214" s="61">
        <v>100</v>
      </c>
      <c r="J214" s="37">
        <f>H214*I214</f>
        <v>320000</v>
      </c>
      <c r="K214" s="61"/>
      <c r="L214" s="36"/>
      <c r="M214" s="37"/>
      <c r="N214" s="37"/>
      <c r="O214" s="37"/>
      <c r="P214" s="61"/>
      <c r="Q214" s="61"/>
      <c r="R214" s="61"/>
      <c r="S214" s="37"/>
      <c r="T214" s="61"/>
      <c r="U214" s="61"/>
      <c r="V214" s="79"/>
      <c r="W214" s="37">
        <f t="shared" si="16"/>
        <v>320000</v>
      </c>
      <c r="X214" s="61"/>
      <c r="Y214" s="61">
        <f t="shared" si="17"/>
        <v>320000</v>
      </c>
      <c r="Z214" s="90">
        <v>0.01</v>
      </c>
      <c r="AA214" s="91">
        <f t="shared" si="18"/>
        <v>32</v>
      </c>
    </row>
    <row r="215" spans="1:27" s="48" customFormat="1" x14ac:dyDescent="0.45">
      <c r="A215" s="111"/>
      <c r="B215" s="93"/>
      <c r="C215" s="44"/>
      <c r="D215" s="44"/>
      <c r="E215" s="44"/>
      <c r="F215" s="44"/>
      <c r="G215" s="44"/>
      <c r="H215" s="44"/>
      <c r="I215" s="44"/>
      <c r="J215" s="44"/>
      <c r="K215" s="44"/>
      <c r="L215" s="43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1:27" x14ac:dyDescent="0.45">
      <c r="A216" s="113">
        <v>60</v>
      </c>
      <c r="B216" s="89" t="s">
        <v>60</v>
      </c>
      <c r="C216" s="37"/>
      <c r="D216" s="37">
        <v>6</v>
      </c>
      <c r="E216" s="37">
        <v>0</v>
      </c>
      <c r="F216" s="37">
        <v>0</v>
      </c>
      <c r="G216" s="37">
        <v>1</v>
      </c>
      <c r="H216" s="37">
        <f t="shared" si="15"/>
        <v>2400</v>
      </c>
      <c r="I216" s="61">
        <v>100</v>
      </c>
      <c r="J216" s="37">
        <f>H216*I216</f>
        <v>240000</v>
      </c>
      <c r="K216" s="61"/>
      <c r="L216" s="36"/>
      <c r="M216" s="37"/>
      <c r="N216" s="37"/>
      <c r="O216" s="37"/>
      <c r="P216" s="61"/>
      <c r="Q216" s="61"/>
      <c r="R216" s="61"/>
      <c r="S216" s="37"/>
      <c r="T216" s="61"/>
      <c r="U216" s="61"/>
      <c r="V216" s="79"/>
      <c r="W216" s="37">
        <f t="shared" si="16"/>
        <v>240000</v>
      </c>
      <c r="X216" s="61"/>
      <c r="Y216" s="61">
        <f t="shared" si="17"/>
        <v>240000</v>
      </c>
      <c r="Z216" s="90">
        <v>0.01</v>
      </c>
      <c r="AA216" s="91">
        <f t="shared" si="18"/>
        <v>24</v>
      </c>
    </row>
    <row r="217" spans="1:27" s="48" customFormat="1" x14ac:dyDescent="0.45">
      <c r="A217" s="111"/>
      <c r="B217" s="93"/>
      <c r="C217" s="44"/>
      <c r="D217" s="44"/>
      <c r="E217" s="44"/>
      <c r="F217" s="44"/>
      <c r="G217" s="44"/>
      <c r="H217" s="44"/>
      <c r="I217" s="44"/>
      <c r="J217" s="44"/>
      <c r="K217" s="44"/>
      <c r="L217" s="43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1:27" x14ac:dyDescent="0.45">
      <c r="A218" s="88">
        <v>61</v>
      </c>
      <c r="B218" s="89" t="s">
        <v>60</v>
      </c>
      <c r="C218" s="37"/>
      <c r="D218" s="37">
        <v>1</v>
      </c>
      <c r="E218" s="37">
        <v>0</v>
      </c>
      <c r="F218" s="37">
        <v>0</v>
      </c>
      <c r="G218" s="37">
        <v>2</v>
      </c>
      <c r="H218" s="37">
        <f t="shared" si="15"/>
        <v>400</v>
      </c>
      <c r="I218" s="61">
        <v>150</v>
      </c>
      <c r="J218" s="37">
        <f>H218*I218</f>
        <v>60000</v>
      </c>
      <c r="K218" s="61">
        <v>1</v>
      </c>
      <c r="L218" s="36" t="s">
        <v>62</v>
      </c>
      <c r="M218" s="37" t="s">
        <v>68</v>
      </c>
      <c r="N218" s="37">
        <v>2</v>
      </c>
      <c r="O218" s="37">
        <v>105</v>
      </c>
      <c r="P218" s="61">
        <v>100</v>
      </c>
      <c r="Q218" s="61">
        <v>6800</v>
      </c>
      <c r="R218" s="61">
        <f>O218*Q218</f>
        <v>714000</v>
      </c>
      <c r="S218" s="37">
        <v>41</v>
      </c>
      <c r="T218" s="61">
        <v>93</v>
      </c>
      <c r="U218" s="61">
        <f t="shared" si="19"/>
        <v>664020</v>
      </c>
      <c r="V218" s="79">
        <f t="shared" si="20"/>
        <v>49980</v>
      </c>
      <c r="W218" s="37">
        <f t="shared" si="16"/>
        <v>109980</v>
      </c>
      <c r="X218" s="61"/>
      <c r="Y218" s="61">
        <f t="shared" si="17"/>
        <v>109980</v>
      </c>
      <c r="Z218" s="90">
        <v>0.02</v>
      </c>
      <c r="AA218" s="91">
        <f t="shared" si="18"/>
        <v>21.995999999999999</v>
      </c>
    </row>
    <row r="219" spans="1:27" x14ac:dyDescent="0.45">
      <c r="A219" s="88"/>
      <c r="B219" s="89"/>
      <c r="C219" s="37"/>
      <c r="D219" s="37"/>
      <c r="E219" s="37"/>
      <c r="F219" s="37"/>
      <c r="G219" s="37"/>
      <c r="H219" s="37">
        <f t="shared" si="15"/>
        <v>0</v>
      </c>
      <c r="I219" s="61"/>
      <c r="J219" s="37">
        <f>H219*I219</f>
        <v>0</v>
      </c>
      <c r="K219" s="61"/>
      <c r="L219" s="36"/>
      <c r="M219" s="37" t="s">
        <v>68</v>
      </c>
      <c r="N219" s="37">
        <v>2</v>
      </c>
      <c r="O219" s="37">
        <v>8</v>
      </c>
      <c r="P219" s="61">
        <v>100</v>
      </c>
      <c r="Q219" s="61">
        <v>6800</v>
      </c>
      <c r="R219" s="61">
        <f>O219*Q219</f>
        <v>54400</v>
      </c>
      <c r="S219" s="37">
        <v>41</v>
      </c>
      <c r="T219" s="61">
        <v>93</v>
      </c>
      <c r="U219" s="61">
        <f t="shared" si="19"/>
        <v>50592</v>
      </c>
      <c r="V219" s="79">
        <f t="shared" si="20"/>
        <v>3808</v>
      </c>
      <c r="W219" s="37">
        <f t="shared" si="16"/>
        <v>3808</v>
      </c>
      <c r="X219" s="61"/>
      <c r="Y219" s="61">
        <f t="shared" si="17"/>
        <v>3808</v>
      </c>
      <c r="Z219" s="90">
        <v>0.02</v>
      </c>
      <c r="AA219" s="91">
        <f t="shared" si="18"/>
        <v>0.76159999999999994</v>
      </c>
    </row>
    <row r="220" spans="1:27" s="48" customFormat="1" x14ac:dyDescent="0.45">
      <c r="A220" s="111"/>
      <c r="B220" s="93"/>
      <c r="C220" s="44"/>
      <c r="D220" s="44"/>
      <c r="E220" s="44"/>
      <c r="F220" s="44"/>
      <c r="G220" s="44"/>
      <c r="H220" s="44"/>
      <c r="I220" s="44"/>
      <c r="J220" s="44"/>
      <c r="K220" s="44"/>
      <c r="L220" s="43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1:27" x14ac:dyDescent="0.45">
      <c r="A221" s="88">
        <v>62</v>
      </c>
      <c r="B221" s="89" t="s">
        <v>60</v>
      </c>
      <c r="C221" s="37"/>
      <c r="D221" s="37">
        <v>1</v>
      </c>
      <c r="E221" s="37">
        <v>0</v>
      </c>
      <c r="F221" s="37">
        <v>0</v>
      </c>
      <c r="G221" s="37">
        <v>2</v>
      </c>
      <c r="H221" s="37">
        <f t="shared" si="15"/>
        <v>400</v>
      </c>
      <c r="I221" s="61">
        <v>150</v>
      </c>
      <c r="J221" s="37">
        <f>H221*I221</f>
        <v>60000</v>
      </c>
      <c r="K221" s="61">
        <v>1</v>
      </c>
      <c r="L221" s="36" t="s">
        <v>62</v>
      </c>
      <c r="M221" s="37" t="s">
        <v>68</v>
      </c>
      <c r="N221" s="37">
        <v>2</v>
      </c>
      <c r="O221" s="37">
        <v>143</v>
      </c>
      <c r="P221" s="61">
        <v>100</v>
      </c>
      <c r="Q221" s="61">
        <v>6800</v>
      </c>
      <c r="R221" s="61">
        <f>O221*Q221</f>
        <v>972400</v>
      </c>
      <c r="S221" s="37">
        <v>21</v>
      </c>
      <c r="T221" s="61">
        <v>93</v>
      </c>
      <c r="U221" s="61">
        <f t="shared" si="19"/>
        <v>904332</v>
      </c>
      <c r="V221" s="79">
        <f t="shared" si="20"/>
        <v>68068</v>
      </c>
      <c r="W221" s="37">
        <f t="shared" si="16"/>
        <v>128068</v>
      </c>
      <c r="X221" s="61"/>
      <c r="Y221" s="61">
        <f t="shared" si="17"/>
        <v>128068</v>
      </c>
      <c r="Z221" s="90">
        <v>0.02</v>
      </c>
      <c r="AA221" s="91">
        <f t="shared" si="18"/>
        <v>25.613600000000002</v>
      </c>
    </row>
    <row r="222" spans="1:27" x14ac:dyDescent="0.45">
      <c r="A222" s="88"/>
      <c r="B222" s="89" t="s">
        <v>60</v>
      </c>
      <c r="C222" s="37"/>
      <c r="D222" s="37">
        <v>30</v>
      </c>
      <c r="E222" s="37">
        <v>0</v>
      </c>
      <c r="F222" s="37">
        <v>0</v>
      </c>
      <c r="G222" s="37">
        <v>1</v>
      </c>
      <c r="H222" s="37">
        <f t="shared" si="15"/>
        <v>12000</v>
      </c>
      <c r="I222" s="61">
        <v>100</v>
      </c>
      <c r="J222" s="37">
        <f>H222*I222</f>
        <v>1200000</v>
      </c>
      <c r="K222" s="61"/>
      <c r="L222" s="36"/>
      <c r="M222" s="37"/>
      <c r="N222" s="37"/>
      <c r="O222" s="37"/>
      <c r="P222" s="61"/>
      <c r="Q222" s="61"/>
      <c r="R222" s="61"/>
      <c r="S222" s="37"/>
      <c r="T222" s="61"/>
      <c r="U222" s="61"/>
      <c r="V222" s="79"/>
      <c r="W222" s="37">
        <f t="shared" si="16"/>
        <v>1200000</v>
      </c>
      <c r="X222" s="61"/>
      <c r="Y222" s="61">
        <f t="shared" si="17"/>
        <v>1200000</v>
      </c>
      <c r="Z222" s="90">
        <v>0.01</v>
      </c>
      <c r="AA222" s="91">
        <f t="shared" si="18"/>
        <v>120</v>
      </c>
    </row>
    <row r="223" spans="1:27" s="48" customFormat="1" x14ac:dyDescent="0.45">
      <c r="A223" s="111"/>
      <c r="B223" s="93"/>
      <c r="C223" s="44"/>
      <c r="D223" s="44"/>
      <c r="E223" s="44"/>
      <c r="F223" s="44"/>
      <c r="G223" s="44"/>
      <c r="H223" s="44"/>
      <c r="I223" s="44"/>
      <c r="J223" s="44"/>
      <c r="K223" s="44"/>
      <c r="L223" s="43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1:27" x14ac:dyDescent="0.45">
      <c r="A224" s="88">
        <v>63</v>
      </c>
      <c r="B224" s="89" t="s">
        <v>60</v>
      </c>
      <c r="C224" s="37"/>
      <c r="D224" s="37">
        <v>5</v>
      </c>
      <c r="E224" s="37">
        <v>0</v>
      </c>
      <c r="F224" s="37">
        <v>0</v>
      </c>
      <c r="G224" s="37">
        <v>2</v>
      </c>
      <c r="H224" s="37">
        <f t="shared" si="15"/>
        <v>2000</v>
      </c>
      <c r="I224" s="61">
        <v>150</v>
      </c>
      <c r="J224" s="37">
        <f>H224*I224</f>
        <v>300000</v>
      </c>
      <c r="K224" s="61">
        <v>1</v>
      </c>
      <c r="L224" s="36" t="s">
        <v>15</v>
      </c>
      <c r="M224" s="37" t="s">
        <v>68</v>
      </c>
      <c r="N224" s="37">
        <v>2</v>
      </c>
      <c r="O224" s="37">
        <v>135</v>
      </c>
      <c r="P224" s="61">
        <v>100</v>
      </c>
      <c r="Q224" s="61">
        <v>6800</v>
      </c>
      <c r="R224" s="61">
        <f>O224*Q224</f>
        <v>918000</v>
      </c>
      <c r="S224" s="37">
        <v>24</v>
      </c>
      <c r="T224" s="61">
        <v>93</v>
      </c>
      <c r="U224" s="61">
        <f t="shared" si="19"/>
        <v>853740</v>
      </c>
      <c r="V224" s="79">
        <f t="shared" si="20"/>
        <v>64260</v>
      </c>
      <c r="W224" s="37">
        <f t="shared" si="16"/>
        <v>364260</v>
      </c>
      <c r="X224" s="61"/>
      <c r="Y224" s="61">
        <f t="shared" si="17"/>
        <v>364260</v>
      </c>
      <c r="Z224" s="90">
        <v>0.02</v>
      </c>
      <c r="AA224" s="91">
        <f t="shared" si="18"/>
        <v>72.852000000000004</v>
      </c>
    </row>
    <row r="225" spans="1:27" x14ac:dyDescent="0.45">
      <c r="A225" s="113"/>
      <c r="B225" s="89" t="s">
        <v>60</v>
      </c>
      <c r="C225" s="37"/>
      <c r="D225" s="37">
        <v>13</v>
      </c>
      <c r="E225" s="37">
        <v>0</v>
      </c>
      <c r="F225" s="37">
        <v>0</v>
      </c>
      <c r="G225" s="37">
        <v>1</v>
      </c>
      <c r="H225" s="37">
        <f t="shared" si="15"/>
        <v>5200</v>
      </c>
      <c r="I225" s="61">
        <v>100</v>
      </c>
      <c r="J225" s="37">
        <f>H225*I225</f>
        <v>520000</v>
      </c>
      <c r="K225" s="61"/>
      <c r="L225" s="36"/>
      <c r="M225" s="37"/>
      <c r="N225" s="37"/>
      <c r="O225" s="37"/>
      <c r="P225" s="61"/>
      <c r="Q225" s="61"/>
      <c r="R225" s="61"/>
      <c r="S225" s="37"/>
      <c r="T225" s="61"/>
      <c r="U225" s="61"/>
      <c r="V225" s="79"/>
      <c r="W225" s="37">
        <f t="shared" si="16"/>
        <v>520000</v>
      </c>
      <c r="X225" s="61"/>
      <c r="Y225" s="61">
        <f t="shared" si="17"/>
        <v>520000</v>
      </c>
      <c r="Z225" s="90">
        <v>0.01</v>
      </c>
      <c r="AA225" s="91">
        <f t="shared" si="18"/>
        <v>52</v>
      </c>
    </row>
    <row r="226" spans="1:27" x14ac:dyDescent="0.45">
      <c r="A226" s="88"/>
      <c r="B226" s="89" t="s">
        <v>60</v>
      </c>
      <c r="C226" s="37"/>
      <c r="D226" s="37">
        <v>2</v>
      </c>
      <c r="E226" s="37">
        <v>0</v>
      </c>
      <c r="F226" s="37">
        <v>0</v>
      </c>
      <c r="G226" s="37">
        <v>1</v>
      </c>
      <c r="H226" s="37">
        <f t="shared" si="15"/>
        <v>800</v>
      </c>
      <c r="I226" s="61">
        <v>100</v>
      </c>
      <c r="J226" s="37">
        <f>H226*I226</f>
        <v>80000</v>
      </c>
      <c r="K226" s="61"/>
      <c r="L226" s="36"/>
      <c r="M226" s="37"/>
      <c r="N226" s="37"/>
      <c r="O226" s="37"/>
      <c r="P226" s="61"/>
      <c r="Q226" s="61"/>
      <c r="R226" s="61"/>
      <c r="S226" s="37"/>
      <c r="T226" s="61"/>
      <c r="U226" s="61"/>
      <c r="V226" s="79"/>
      <c r="W226" s="37">
        <f t="shared" si="16"/>
        <v>80000</v>
      </c>
      <c r="X226" s="61"/>
      <c r="Y226" s="61">
        <f t="shared" si="17"/>
        <v>80000</v>
      </c>
      <c r="Z226" s="90">
        <v>0.01</v>
      </c>
      <c r="AA226" s="91">
        <f t="shared" si="18"/>
        <v>8</v>
      </c>
    </row>
    <row r="227" spans="1:27" s="48" customFormat="1" x14ac:dyDescent="0.45">
      <c r="A227" s="111"/>
      <c r="B227" s="93"/>
      <c r="C227" s="44"/>
      <c r="D227" s="44"/>
      <c r="E227" s="44"/>
      <c r="F227" s="44"/>
      <c r="G227" s="44"/>
      <c r="H227" s="44"/>
      <c r="I227" s="44"/>
      <c r="J227" s="44"/>
      <c r="K227" s="44"/>
      <c r="L227" s="43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1:27" x14ac:dyDescent="0.45">
      <c r="A228" s="88">
        <v>64</v>
      </c>
      <c r="B228" s="89" t="s">
        <v>60</v>
      </c>
      <c r="C228" s="37"/>
      <c r="D228" s="37">
        <v>0</v>
      </c>
      <c r="E228" s="37">
        <v>1</v>
      </c>
      <c r="F228" s="37">
        <v>0</v>
      </c>
      <c r="G228" s="37">
        <v>2</v>
      </c>
      <c r="H228" s="37">
        <f t="shared" si="15"/>
        <v>100</v>
      </c>
      <c r="I228" s="61">
        <v>150</v>
      </c>
      <c r="J228" s="37">
        <f>H228*I228</f>
        <v>15000</v>
      </c>
      <c r="K228" s="61">
        <v>1</v>
      </c>
      <c r="L228" s="36" t="s">
        <v>62</v>
      </c>
      <c r="M228" s="37" t="s">
        <v>68</v>
      </c>
      <c r="N228" s="37">
        <v>2</v>
      </c>
      <c r="O228" s="37">
        <v>143</v>
      </c>
      <c r="P228" s="61">
        <v>100</v>
      </c>
      <c r="Q228" s="61">
        <v>6800</v>
      </c>
      <c r="R228" s="61">
        <f>O228*Q228</f>
        <v>972400</v>
      </c>
      <c r="S228" s="37">
        <v>16</v>
      </c>
      <c r="T228" s="61">
        <v>72</v>
      </c>
      <c r="U228" s="61">
        <f t="shared" si="19"/>
        <v>700128</v>
      </c>
      <c r="V228" s="79">
        <f t="shared" si="20"/>
        <v>272272</v>
      </c>
      <c r="W228" s="37">
        <f t="shared" si="16"/>
        <v>287272</v>
      </c>
      <c r="X228" s="61"/>
      <c r="Y228" s="61">
        <f t="shared" si="17"/>
        <v>287272</v>
      </c>
      <c r="Z228" s="90">
        <v>0.02</v>
      </c>
      <c r="AA228" s="91">
        <f t="shared" si="18"/>
        <v>57.454400000000007</v>
      </c>
    </row>
    <row r="229" spans="1:27" x14ac:dyDescent="0.45">
      <c r="A229" s="88"/>
      <c r="B229" s="89" t="s">
        <v>60</v>
      </c>
      <c r="C229" s="37"/>
      <c r="D229" s="37">
        <v>5</v>
      </c>
      <c r="E229" s="37">
        <v>0</v>
      </c>
      <c r="F229" s="37">
        <v>0</v>
      </c>
      <c r="G229" s="37">
        <v>1</v>
      </c>
      <c r="H229" s="37">
        <f t="shared" si="15"/>
        <v>2000</v>
      </c>
      <c r="I229" s="61">
        <v>100</v>
      </c>
      <c r="J229" s="37">
        <f>H229*I229</f>
        <v>200000</v>
      </c>
      <c r="K229" s="61"/>
      <c r="L229" s="36"/>
      <c r="M229" s="37"/>
      <c r="N229" s="37"/>
      <c r="O229" s="37"/>
      <c r="P229" s="61"/>
      <c r="Q229" s="61"/>
      <c r="R229" s="61"/>
      <c r="S229" s="37"/>
      <c r="T229" s="61"/>
      <c r="U229" s="61"/>
      <c r="V229" s="79"/>
      <c r="W229" s="37">
        <f t="shared" si="16"/>
        <v>200000</v>
      </c>
      <c r="X229" s="61"/>
      <c r="Y229" s="61">
        <f t="shared" si="17"/>
        <v>200000</v>
      </c>
      <c r="Z229" s="90">
        <v>0.01</v>
      </c>
      <c r="AA229" s="91">
        <f t="shared" si="18"/>
        <v>20</v>
      </c>
    </row>
    <row r="230" spans="1:27" x14ac:dyDescent="0.45">
      <c r="A230" s="88"/>
      <c r="B230" s="89" t="s">
        <v>60</v>
      </c>
      <c r="C230" s="37"/>
      <c r="D230" s="37">
        <v>15</v>
      </c>
      <c r="E230" s="37">
        <v>0</v>
      </c>
      <c r="F230" s="37">
        <v>0</v>
      </c>
      <c r="G230" s="37">
        <v>1</v>
      </c>
      <c r="H230" s="37">
        <f t="shared" si="15"/>
        <v>6000</v>
      </c>
      <c r="I230" s="61">
        <v>100</v>
      </c>
      <c r="J230" s="37">
        <f>H230*I230</f>
        <v>600000</v>
      </c>
      <c r="K230" s="61"/>
      <c r="L230" s="36"/>
      <c r="M230" s="37"/>
      <c r="N230" s="37"/>
      <c r="O230" s="37"/>
      <c r="P230" s="61"/>
      <c r="Q230" s="61"/>
      <c r="R230" s="61"/>
      <c r="S230" s="37"/>
      <c r="T230" s="61"/>
      <c r="U230" s="61"/>
      <c r="V230" s="79"/>
      <c r="W230" s="37">
        <f t="shared" si="16"/>
        <v>600000</v>
      </c>
      <c r="X230" s="61"/>
      <c r="Y230" s="61">
        <f t="shared" si="17"/>
        <v>600000</v>
      </c>
      <c r="Z230" s="90">
        <v>0.01</v>
      </c>
      <c r="AA230" s="91">
        <f t="shared" si="18"/>
        <v>60</v>
      </c>
    </row>
    <row r="231" spans="1:27" s="48" customFormat="1" x14ac:dyDescent="0.45">
      <c r="A231" s="111"/>
      <c r="B231" s="93"/>
      <c r="C231" s="44"/>
      <c r="D231" s="44"/>
      <c r="E231" s="44"/>
      <c r="F231" s="44"/>
      <c r="G231" s="44"/>
      <c r="H231" s="44"/>
      <c r="I231" s="44"/>
      <c r="J231" s="44"/>
      <c r="K231" s="44"/>
      <c r="L231" s="43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1:27" x14ac:dyDescent="0.45">
      <c r="A232" s="88">
        <v>65</v>
      </c>
      <c r="B232" s="89" t="s">
        <v>60</v>
      </c>
      <c r="C232" s="37"/>
      <c r="D232" s="37">
        <v>0</v>
      </c>
      <c r="E232" s="37">
        <v>2</v>
      </c>
      <c r="F232" s="37">
        <v>0</v>
      </c>
      <c r="G232" s="37">
        <v>2</v>
      </c>
      <c r="H232" s="37">
        <f t="shared" si="15"/>
        <v>200</v>
      </c>
      <c r="I232" s="61">
        <v>150</v>
      </c>
      <c r="J232" s="37">
        <f>H232*I232</f>
        <v>30000</v>
      </c>
      <c r="K232" s="61">
        <v>1</v>
      </c>
      <c r="L232" s="36" t="s">
        <v>62</v>
      </c>
      <c r="M232" s="37" t="s">
        <v>68</v>
      </c>
      <c r="N232" s="37">
        <v>2</v>
      </c>
      <c r="O232" s="37">
        <v>21</v>
      </c>
      <c r="P232" s="61">
        <v>100</v>
      </c>
      <c r="Q232" s="61">
        <v>6800</v>
      </c>
      <c r="R232" s="61">
        <f>O232*Q232</f>
        <v>142800</v>
      </c>
      <c r="S232" s="37">
        <v>18</v>
      </c>
      <c r="T232" s="61">
        <v>86</v>
      </c>
      <c r="U232" s="61">
        <f t="shared" si="19"/>
        <v>122808</v>
      </c>
      <c r="V232" s="79">
        <f t="shared" si="20"/>
        <v>19992</v>
      </c>
      <c r="W232" s="37">
        <f t="shared" si="16"/>
        <v>49992</v>
      </c>
      <c r="X232" s="61"/>
      <c r="Y232" s="61">
        <f t="shared" si="17"/>
        <v>49992</v>
      </c>
      <c r="Z232" s="90">
        <v>0.02</v>
      </c>
      <c r="AA232" s="91">
        <f t="shared" si="18"/>
        <v>9.9984000000000002</v>
      </c>
    </row>
    <row r="233" spans="1:27" s="48" customFormat="1" x14ac:dyDescent="0.45">
      <c r="A233" s="111"/>
      <c r="B233" s="93"/>
      <c r="C233" s="44"/>
      <c r="D233" s="44"/>
      <c r="E233" s="44"/>
      <c r="F233" s="44"/>
      <c r="G233" s="44"/>
      <c r="H233" s="44"/>
      <c r="I233" s="44"/>
      <c r="J233" s="44"/>
      <c r="K233" s="44"/>
      <c r="L233" s="43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1:27" x14ac:dyDescent="0.45">
      <c r="A234" s="88">
        <v>66</v>
      </c>
      <c r="B234" s="89" t="s">
        <v>60</v>
      </c>
      <c r="C234" s="37"/>
      <c r="D234" s="37">
        <v>0</v>
      </c>
      <c r="E234" s="37">
        <v>2</v>
      </c>
      <c r="F234" s="37">
        <v>0</v>
      </c>
      <c r="G234" s="37">
        <v>2</v>
      </c>
      <c r="H234" s="37">
        <f t="shared" si="15"/>
        <v>200</v>
      </c>
      <c r="I234" s="61">
        <v>150</v>
      </c>
      <c r="J234" s="37">
        <f>H234*I234</f>
        <v>30000</v>
      </c>
      <c r="K234" s="61">
        <v>1</v>
      </c>
      <c r="L234" s="36" t="s">
        <v>15</v>
      </c>
      <c r="M234" s="37" t="s">
        <v>193</v>
      </c>
      <c r="N234" s="37">
        <v>2</v>
      </c>
      <c r="O234" s="37">
        <v>108</v>
      </c>
      <c r="P234" s="61">
        <v>100</v>
      </c>
      <c r="Q234" s="61">
        <v>6800</v>
      </c>
      <c r="R234" s="61">
        <f>O234*Q234</f>
        <v>734400</v>
      </c>
      <c r="S234" s="37">
        <v>16</v>
      </c>
      <c r="T234" s="61">
        <v>55</v>
      </c>
      <c r="U234" s="61">
        <f t="shared" si="19"/>
        <v>403920</v>
      </c>
      <c r="V234" s="79">
        <f t="shared" si="20"/>
        <v>330480</v>
      </c>
      <c r="W234" s="37">
        <f t="shared" si="16"/>
        <v>360480</v>
      </c>
      <c r="X234" s="61"/>
      <c r="Y234" s="61">
        <f t="shared" si="17"/>
        <v>360480</v>
      </c>
      <c r="Z234" s="90">
        <v>0.02</v>
      </c>
      <c r="AA234" s="91">
        <f t="shared" si="18"/>
        <v>72.096000000000004</v>
      </c>
    </row>
    <row r="235" spans="1:27" x14ac:dyDescent="0.45">
      <c r="A235" s="88"/>
      <c r="B235" s="89"/>
      <c r="C235" s="37"/>
      <c r="D235" s="37"/>
      <c r="E235" s="37"/>
      <c r="F235" s="37"/>
      <c r="G235" s="37"/>
      <c r="H235" s="37">
        <f t="shared" si="15"/>
        <v>0</v>
      </c>
      <c r="I235" s="61"/>
      <c r="J235" s="37">
        <f>H235*I235</f>
        <v>0</v>
      </c>
      <c r="K235" s="61"/>
      <c r="L235" s="36"/>
      <c r="M235" s="37" t="s">
        <v>193</v>
      </c>
      <c r="N235" s="37">
        <v>2</v>
      </c>
      <c r="O235" s="37">
        <v>108</v>
      </c>
      <c r="P235" s="61">
        <v>100</v>
      </c>
      <c r="Q235" s="61">
        <v>6800</v>
      </c>
      <c r="R235" s="61">
        <f>O235*Q235</f>
        <v>734400</v>
      </c>
      <c r="S235" s="37">
        <v>16</v>
      </c>
      <c r="T235" s="61">
        <v>55</v>
      </c>
      <c r="U235" s="61">
        <f t="shared" si="19"/>
        <v>403920</v>
      </c>
      <c r="V235" s="79">
        <f t="shared" si="20"/>
        <v>330480</v>
      </c>
      <c r="W235" s="37">
        <f t="shared" si="16"/>
        <v>330480</v>
      </c>
      <c r="X235" s="61"/>
      <c r="Y235" s="61">
        <f t="shared" si="17"/>
        <v>330480</v>
      </c>
      <c r="Z235" s="90">
        <v>0.02</v>
      </c>
      <c r="AA235" s="91">
        <f t="shared" si="18"/>
        <v>66.096000000000004</v>
      </c>
    </row>
    <row r="236" spans="1:27" x14ac:dyDescent="0.45">
      <c r="A236" s="88"/>
      <c r="B236" s="89" t="s">
        <v>60</v>
      </c>
      <c r="C236" s="37"/>
      <c r="D236" s="37">
        <v>8</v>
      </c>
      <c r="E236" s="37">
        <v>0</v>
      </c>
      <c r="F236" s="37">
        <v>0</v>
      </c>
      <c r="G236" s="37">
        <v>1</v>
      </c>
      <c r="H236" s="37">
        <f t="shared" si="15"/>
        <v>3200</v>
      </c>
      <c r="I236" s="61">
        <v>100</v>
      </c>
      <c r="J236" s="37">
        <f>H236*I236</f>
        <v>320000</v>
      </c>
      <c r="K236" s="61"/>
      <c r="L236" s="36"/>
      <c r="M236" s="37"/>
      <c r="N236" s="37"/>
      <c r="O236" s="37"/>
      <c r="P236" s="61"/>
      <c r="Q236" s="61"/>
      <c r="R236" s="61"/>
      <c r="S236" s="37"/>
      <c r="T236" s="61"/>
      <c r="U236" s="61"/>
      <c r="V236" s="79"/>
      <c r="W236" s="37">
        <f t="shared" si="16"/>
        <v>320000</v>
      </c>
      <c r="X236" s="61"/>
      <c r="Y236" s="61">
        <f t="shared" si="17"/>
        <v>320000</v>
      </c>
      <c r="Z236" s="90">
        <v>0.01</v>
      </c>
      <c r="AA236" s="91">
        <f t="shared" si="18"/>
        <v>32</v>
      </c>
    </row>
    <row r="237" spans="1:27" x14ac:dyDescent="0.45">
      <c r="A237" s="88"/>
      <c r="B237" s="89" t="s">
        <v>60</v>
      </c>
      <c r="C237" s="37"/>
      <c r="D237" s="37">
        <v>5</v>
      </c>
      <c r="E237" s="37">
        <v>0</v>
      </c>
      <c r="F237" s="37">
        <v>0</v>
      </c>
      <c r="G237" s="37">
        <v>2</v>
      </c>
      <c r="H237" s="37">
        <f t="shared" si="15"/>
        <v>2000</v>
      </c>
      <c r="I237" s="61">
        <v>150</v>
      </c>
      <c r="J237" s="37">
        <f>H237*I237</f>
        <v>300000</v>
      </c>
      <c r="K237" s="61"/>
      <c r="L237" s="36"/>
      <c r="M237" s="37"/>
      <c r="N237" s="37"/>
      <c r="O237" s="37"/>
      <c r="P237" s="61"/>
      <c r="Q237" s="61"/>
      <c r="R237" s="61"/>
      <c r="S237" s="37"/>
      <c r="T237" s="61"/>
      <c r="U237" s="61"/>
      <c r="V237" s="79"/>
      <c r="W237" s="37">
        <f t="shared" si="16"/>
        <v>300000</v>
      </c>
      <c r="X237" s="61"/>
      <c r="Y237" s="61">
        <f t="shared" si="17"/>
        <v>300000</v>
      </c>
      <c r="Z237" s="90">
        <v>0.01</v>
      </c>
      <c r="AA237" s="91">
        <f t="shared" si="18"/>
        <v>30</v>
      </c>
    </row>
    <row r="238" spans="1:27" s="48" customFormat="1" x14ac:dyDescent="0.45">
      <c r="A238" s="111"/>
      <c r="B238" s="93"/>
      <c r="C238" s="44"/>
      <c r="D238" s="44"/>
      <c r="E238" s="44"/>
      <c r="F238" s="44"/>
      <c r="G238" s="44"/>
      <c r="H238" s="44"/>
      <c r="I238" s="44"/>
      <c r="J238" s="44"/>
      <c r="K238" s="44"/>
      <c r="L238" s="43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</sheetData>
  <mergeCells count="33">
    <mergeCell ref="A2:Z2"/>
    <mergeCell ref="A3:Z3"/>
    <mergeCell ref="A4:J4"/>
    <mergeCell ref="K4:U4"/>
    <mergeCell ref="V4:V9"/>
    <mergeCell ref="W4:W9"/>
    <mergeCell ref="X4:X9"/>
    <mergeCell ref="Y4:Y9"/>
    <mergeCell ref="Z4:Z9"/>
    <mergeCell ref="A5:A9"/>
    <mergeCell ref="O5:O9"/>
    <mergeCell ref="B5:B9"/>
    <mergeCell ref="C5:C9"/>
    <mergeCell ref="D5:F6"/>
    <mergeCell ref="G5:G9"/>
    <mergeCell ref="H5:H9"/>
    <mergeCell ref="I5:I9"/>
    <mergeCell ref="D7:D9"/>
    <mergeCell ref="E7:E9"/>
    <mergeCell ref="F7:F9"/>
    <mergeCell ref="J5:J9"/>
    <mergeCell ref="K5:K9"/>
    <mergeCell ref="L5:L9"/>
    <mergeCell ref="M5:M9"/>
    <mergeCell ref="N5:N9"/>
    <mergeCell ref="AA4:AA9"/>
    <mergeCell ref="P5:P9"/>
    <mergeCell ref="Q5:Q9"/>
    <mergeCell ref="R5:R9"/>
    <mergeCell ref="S5:T5"/>
    <mergeCell ref="U5:U9"/>
    <mergeCell ref="S6:S9"/>
    <mergeCell ref="T6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ภดส.3</vt:lpstr>
      <vt:lpstr>ภดส.1</vt:lpstr>
      <vt:lpstr>ภดส.7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2021-02-09T03:12:51Z</dcterms:created>
  <dcterms:modified xsi:type="dcterms:W3CDTF">2021-02-09T03:15:47Z</dcterms:modified>
</cp:coreProperties>
</file>